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70" windowHeight="11020" firstSheet="1" activeTab="3"/>
  </bookViews>
  <sheets>
    <sheet name="főösszesítő" sheetId="7" r:id="rId1"/>
    <sheet name="Összesítő" sheetId="8" r:id="rId2"/>
    <sheet name="helyiségenként" sheetId="5" r:id="rId3"/>
    <sheet name="ÖSSZES HELYISÉG_MUNKANEMENKÉNT" sheetId="3" r:id="rId4"/>
  </sheets>
  <definedNames>
    <definedName name="_xlnm.Print_Titles" localSheetId="2">helyiségenként!$1:$2</definedName>
    <definedName name="_xlnm.Print_Area" localSheetId="0">főösszesítő!$A$1:$D$26</definedName>
    <definedName name="_xlnm.Print_Area" localSheetId="2">helyiségenként!$B$1:$J$81</definedName>
    <definedName name="_xlnm.Print_Area" localSheetId="3">'ÖSSZES HELYISÉG_MUNKANEMENKÉNT'!$B$2:$J$69</definedName>
    <definedName name="_xlnm.Print_Area" localSheetId="1">Összesítő!$A$1:$D$23</definedName>
  </definedNames>
  <calcPr calcId="145621"/>
</workbook>
</file>

<file path=xl/calcChain.xml><?xml version="1.0" encoding="utf-8"?>
<calcChain xmlns="http://schemas.openxmlformats.org/spreadsheetml/2006/main">
  <c r="I39" i="3" l="1"/>
  <c r="J39" i="3"/>
  <c r="I16" i="3"/>
  <c r="J16" i="3"/>
  <c r="I29" i="3"/>
  <c r="J29" i="3"/>
  <c r="I65" i="3"/>
  <c r="J65" i="3"/>
  <c r="J78" i="5" l="1"/>
  <c r="I78" i="5"/>
  <c r="I32" i="5"/>
  <c r="I34" i="5" s="1"/>
  <c r="J32" i="5"/>
  <c r="J34" i="5"/>
  <c r="I31" i="5"/>
  <c r="J31" i="5"/>
  <c r="J72" i="5" l="1"/>
  <c r="I72" i="5"/>
  <c r="I16" i="5"/>
  <c r="J15" i="5"/>
  <c r="I15" i="5"/>
  <c r="I30" i="5"/>
  <c r="J30" i="5"/>
  <c r="I29" i="5"/>
  <c r="J29" i="5"/>
  <c r="J28" i="5"/>
  <c r="I28" i="5"/>
  <c r="I17" i="5" l="1"/>
  <c r="I36" i="5"/>
  <c r="J36" i="5"/>
  <c r="I37" i="5"/>
  <c r="J37" i="5"/>
  <c r="I38" i="5"/>
  <c r="J38" i="5"/>
  <c r="I39" i="5"/>
  <c r="J39" i="5"/>
  <c r="I40" i="5"/>
  <c r="J40" i="5"/>
  <c r="I41" i="5"/>
  <c r="J41" i="5"/>
  <c r="J27" i="5"/>
  <c r="I27" i="5"/>
  <c r="J26" i="5"/>
  <c r="I26" i="5"/>
  <c r="J25" i="5"/>
  <c r="I25" i="5"/>
  <c r="J24" i="5"/>
  <c r="I24" i="5"/>
  <c r="J23" i="5"/>
  <c r="I23" i="5"/>
  <c r="J42" i="5" l="1"/>
  <c r="I42" i="5"/>
  <c r="J64" i="3"/>
  <c r="I64" i="3"/>
  <c r="J8" i="5" l="1"/>
  <c r="I8" i="5"/>
  <c r="J10" i="5"/>
  <c r="I10" i="5"/>
  <c r="J9" i="5"/>
  <c r="I9" i="5"/>
  <c r="K60" i="3" l="1"/>
  <c r="K58" i="3"/>
  <c r="K57" i="3"/>
  <c r="K56" i="3"/>
  <c r="K55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38" i="3"/>
  <c r="K37" i="3"/>
  <c r="K36" i="3"/>
  <c r="K35" i="3"/>
  <c r="K34" i="3"/>
  <c r="K33" i="3"/>
  <c r="K32" i="3"/>
  <c r="K31" i="3"/>
  <c r="K28" i="3"/>
  <c r="K27" i="3"/>
  <c r="K26" i="3"/>
  <c r="K25" i="3"/>
  <c r="K24" i="3"/>
  <c r="K23" i="3"/>
  <c r="K21" i="3"/>
  <c r="K20" i="3"/>
  <c r="K14" i="3"/>
  <c r="K9" i="3"/>
  <c r="L10" i="3"/>
  <c r="K10" i="3" s="1"/>
  <c r="J63" i="3"/>
  <c r="I63" i="3"/>
  <c r="J62" i="3"/>
  <c r="I62" i="3"/>
  <c r="I66" i="3" l="1"/>
  <c r="C17" i="8" s="1"/>
  <c r="J66" i="3"/>
  <c r="D17" i="8" s="1"/>
  <c r="J60" i="3"/>
  <c r="J61" i="3" s="1"/>
  <c r="D16" i="8" s="1"/>
  <c r="I60" i="3"/>
  <c r="I61" i="3" s="1"/>
  <c r="C16" i="8" s="1"/>
  <c r="J62" i="5" l="1"/>
  <c r="I62" i="5"/>
  <c r="J61" i="5"/>
  <c r="I61" i="5"/>
  <c r="J58" i="5"/>
  <c r="I58" i="5"/>
  <c r="J57" i="5"/>
  <c r="I57" i="5"/>
  <c r="J55" i="5"/>
  <c r="I55" i="5"/>
  <c r="J54" i="5"/>
  <c r="I54" i="5"/>
  <c r="J51" i="5"/>
  <c r="I51" i="5"/>
  <c r="J67" i="5"/>
  <c r="I67" i="5"/>
  <c r="J66" i="5"/>
  <c r="I66" i="5"/>
  <c r="J65" i="5"/>
  <c r="I65" i="5"/>
  <c r="J64" i="5"/>
  <c r="I64" i="5"/>
  <c r="J63" i="5"/>
  <c r="I63" i="5"/>
  <c r="J60" i="5"/>
  <c r="I60" i="5"/>
  <c r="J59" i="5"/>
  <c r="I59" i="5"/>
  <c r="J56" i="5"/>
  <c r="I56" i="5"/>
  <c r="J53" i="5"/>
  <c r="I53" i="5"/>
  <c r="J52" i="5"/>
  <c r="I52" i="5"/>
  <c r="J48" i="5"/>
  <c r="I48" i="5"/>
  <c r="J47" i="5"/>
  <c r="J49" i="5" s="1"/>
  <c r="I47" i="5"/>
  <c r="J44" i="5"/>
  <c r="J45" i="5" s="1"/>
  <c r="I44" i="5"/>
  <c r="I45" i="5" s="1"/>
  <c r="J7" i="5"/>
  <c r="I7" i="5"/>
  <c r="J12" i="5"/>
  <c r="I12" i="5"/>
  <c r="J11" i="5"/>
  <c r="I11" i="5"/>
  <c r="J6" i="5"/>
  <c r="I6" i="5"/>
  <c r="J5" i="5"/>
  <c r="I5" i="5"/>
  <c r="J4" i="5"/>
  <c r="I49" i="5" l="1"/>
  <c r="I13" i="5"/>
  <c r="I68" i="5"/>
  <c r="J13" i="5"/>
  <c r="J68" i="5"/>
  <c r="J22" i="5"/>
  <c r="I22" i="5"/>
  <c r="J21" i="5"/>
  <c r="I21" i="5"/>
  <c r="J20" i="5"/>
  <c r="I20" i="5"/>
  <c r="J19" i="5"/>
  <c r="I19" i="5"/>
  <c r="J21" i="3"/>
  <c r="I21" i="3"/>
  <c r="J20" i="3"/>
  <c r="I20" i="3"/>
  <c r="J28" i="3"/>
  <c r="I28" i="3"/>
  <c r="J27" i="3"/>
  <c r="I27" i="3"/>
  <c r="J26" i="3"/>
  <c r="I26" i="3"/>
  <c r="J25" i="3"/>
  <c r="I25" i="3"/>
  <c r="J24" i="3"/>
  <c r="I24" i="3"/>
  <c r="J23" i="3"/>
  <c r="I23" i="3"/>
  <c r="J38" i="3"/>
  <c r="I38" i="3"/>
  <c r="J37" i="3"/>
  <c r="I37" i="3"/>
  <c r="J36" i="3"/>
  <c r="I36" i="3"/>
  <c r="J35" i="3"/>
  <c r="I35" i="3"/>
  <c r="J33" i="3"/>
  <c r="I33" i="3"/>
  <c r="J32" i="3"/>
  <c r="I32" i="3"/>
  <c r="J31" i="3"/>
  <c r="I31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58" i="3"/>
  <c r="I58" i="3"/>
  <c r="J57" i="3"/>
  <c r="I57" i="3"/>
  <c r="J56" i="3"/>
  <c r="I56" i="3"/>
  <c r="J55" i="3"/>
  <c r="I55" i="3"/>
  <c r="J59" i="3" l="1"/>
  <c r="D15" i="8" s="1"/>
  <c r="J16" i="5"/>
  <c r="J17" i="5" s="1"/>
  <c r="J54" i="3"/>
  <c r="D14" i="8" s="1"/>
  <c r="I59" i="3"/>
  <c r="C15" i="8" s="1"/>
  <c r="I54" i="3"/>
  <c r="C14" i="8" s="1"/>
  <c r="I34" i="3"/>
  <c r="C12" i="8" s="1"/>
  <c r="I40" i="3"/>
  <c r="C13" i="8" s="1"/>
  <c r="I30" i="3"/>
  <c r="C11" i="8" s="1"/>
  <c r="J34" i="3"/>
  <c r="D12" i="8" s="1"/>
  <c r="J40" i="3"/>
  <c r="D13" i="8" s="1"/>
  <c r="J30" i="3"/>
  <c r="D11" i="8" s="1"/>
  <c r="I22" i="3"/>
  <c r="J22" i="3"/>
  <c r="J14" i="3"/>
  <c r="J13" i="3"/>
  <c r="J12" i="3"/>
  <c r="J11" i="3"/>
  <c r="J10" i="3"/>
  <c r="J9" i="3"/>
  <c r="J8" i="3"/>
  <c r="I14" i="3"/>
  <c r="I13" i="3"/>
  <c r="I12" i="3"/>
  <c r="I11" i="3"/>
  <c r="I10" i="3"/>
  <c r="I9" i="3"/>
  <c r="I8" i="3"/>
  <c r="J67" i="3" l="1"/>
  <c r="I67" i="3"/>
  <c r="D10" i="8"/>
  <c r="C18" i="8"/>
  <c r="J69" i="3" l="1"/>
  <c r="D14" i="7" s="1"/>
  <c r="D18" i="8"/>
  <c r="I69" i="3"/>
  <c r="C14" i="7" s="1"/>
  <c r="C15" i="7" l="1"/>
  <c r="C16" i="7" s="1"/>
  <c r="C17" i="7" s="1"/>
</calcChain>
</file>

<file path=xl/sharedStrings.xml><?xml version="1.0" encoding="utf-8"?>
<sst xmlns="http://schemas.openxmlformats.org/spreadsheetml/2006/main" count="405" uniqueCount="166">
  <si>
    <t>Bontás</t>
  </si>
  <si>
    <t>db</t>
  </si>
  <si>
    <t>Építés</t>
  </si>
  <si>
    <t>t</t>
  </si>
  <si>
    <t>falburkolat,csempeburkolat leverés</t>
  </si>
  <si>
    <t>m</t>
  </si>
  <si>
    <t>fm</t>
  </si>
  <si>
    <t>kopolit üvegelemek elbontása</t>
  </si>
  <si>
    <t>kopolit acélszerkezetek elbontása</t>
  </si>
  <si>
    <t>teherhordó kerámia falazat bontása, 38cm</t>
  </si>
  <si>
    <t>padlóburkolat (kerámia) bontása</t>
  </si>
  <si>
    <t>aljzatbeton bontása 10 cm-ig</t>
  </si>
  <si>
    <t>nyílászárók bontása, ablakok, kapuk, ráccsal</t>
  </si>
  <si>
    <t>gumilemez (0,4 kapcsolótérben)</t>
  </si>
  <si>
    <t>garázskapu redőnyös kivitelben 300/300
K2 konszignáció alapján</t>
  </si>
  <si>
    <t>acél kapu és szellőző rács
K3 konszignáció alapján</t>
  </si>
  <si>
    <t>tűzgátló ajtó 120/240, T120
B1 konszignáció alapján</t>
  </si>
  <si>
    <t>tűzgátló ajtó 100/210, T120
B2 konszignáció alapján</t>
  </si>
  <si>
    <t>Mennyiség</t>
  </si>
  <si>
    <t>padlócsatornák tisztítása</t>
  </si>
  <si>
    <t>biztonsági fólia ablakra</t>
  </si>
  <si>
    <t>acél szelvények elhelyezése a padlócsatornákhoz (U, L, laposvas)</t>
  </si>
  <si>
    <t>ablakrács elhelyezése 
L1 konszignáció alapján</t>
  </si>
  <si>
    <t>rácsszellőző és szellőző nyíláslezárás
L17 konszignáció alapján</t>
  </si>
  <si>
    <t>bordás lemezek elhelyezése K-É15 és K-É16 szerint, L2-L16 konszignációs lapok alapján</t>
  </si>
  <si>
    <t xml:space="preserve">Tétel </t>
  </si>
  <si>
    <t>készlet</t>
  </si>
  <si>
    <t>ÖSSZESEN:</t>
  </si>
  <si>
    <t xml:space="preserve">ÉPÍTÉSZETI MUNKÁK ÖSSZESEN: </t>
  </si>
  <si>
    <t>Ssz.</t>
  </si>
  <si>
    <t>Anyag</t>
  </si>
  <si>
    <t>Díj</t>
  </si>
  <si>
    <t>Tétel ára összesen
(HUF)</t>
  </si>
  <si>
    <t>Egységre jutó
(HUF)</t>
  </si>
  <si>
    <t>003 - konyha, 004-005-006 helyiségek</t>
  </si>
  <si>
    <t>belső vakolat készítése, hagyományos kész-vakolatrendszer (alap és simítóvakolat kézi felhordással, LB KNAUF) 
felületelőkészítéssel, járulékos munkákkal együtt készre készítve</t>
  </si>
  <si>
    <t>kerámia falazat építése, Porotherm 30 N+F, hagyományos falazóhabarcsba rakva</t>
  </si>
  <si>
    <t>nyílásszűkítés, kisméretű, tömör tégla falazattal, csorbázatvéséssel, Hf10 falazó c. mészhabarcsba rakva</t>
  </si>
  <si>
    <t>szerelt válaszfal készítése, A1 tűzgátló kivitel,CW 100 tartóvázzal, 2x2 rtg gipszkarton és 2x1rtg gipszrost lappal burkoltan, ásványi szálas hőszigeteléssel, csavarfejek és illesztések glettelésével, hézagtömítés tűzgátló tömítéssel. Falvastagság 180mm</t>
  </si>
  <si>
    <t>faláttörés készítése 40cm vastagságban  30x30cm méterig</t>
  </si>
  <si>
    <t>Homlokzati vakolat készítése hagyományos készvakolat rendszerből, gépi bedolgozással 2cm vastagságban, szilikát fedővakolattal, fehér színben</t>
  </si>
  <si>
    <t>lábazati vakolatok, előkevert kész lábazati vakolat, barna színben</t>
  </si>
  <si>
    <t>homlokzati csőállvány állítása, szintenkénti pallóterítéssel, korláttal, lábdeszkával, kétlábas, 0,60-0,90m pallószélességgel, 6,00m munkapadló magasságig</t>
  </si>
  <si>
    <t>epoxigyanta bevonatos ipari padló, emelt szintű sav,- és vegyszerálló kivitel, oldószeres műgyantával, 0,3mm rétegvastagságig (StoPox), alapszínben</t>
  </si>
  <si>
    <t>felületelőkészítés, egyszeri simítás (glettelés), csiszolással</t>
  </si>
  <si>
    <t>acél nyílászárók alap-, közbenső,- és átvonó festése, mázolása</t>
  </si>
  <si>
    <t>6,10</t>
  </si>
  <si>
    <t>6,11</t>
  </si>
  <si>
    <t>6,12</t>
  </si>
  <si>
    <t>6,13</t>
  </si>
  <si>
    <t>7,1</t>
  </si>
  <si>
    <t>7,2</t>
  </si>
  <si>
    <t>7,3</t>
  </si>
  <si>
    <t>7,4</t>
  </si>
  <si>
    <t>8,1</t>
  </si>
  <si>
    <t>falfestés előkészített felületre, oldalfalon és mennyezeten hagyományos mészfestéssel 3 rétegben</t>
  </si>
  <si>
    <t>002 - diszpécser helyiség</t>
  </si>
  <si>
    <t>007 -korábbi műhely - diesel aggregátor</t>
  </si>
  <si>
    <t>1,1</t>
  </si>
  <si>
    <t>008-telemechanika</t>
  </si>
  <si>
    <t>009-gépház</t>
  </si>
  <si>
    <t>4,2</t>
  </si>
  <si>
    <t>4,3</t>
  </si>
  <si>
    <t>010-kazánház</t>
  </si>
  <si>
    <t>013-0,4kV-os kapcsolóhelyiségek</t>
  </si>
  <si>
    <t>padlóburkolatok ragasztott kivitelben, 30x30 greslap PEI IV. (árban 3500Ft/m²) , 3mm vtg önterülő aljzatkiegyeníléssel, 3mm fugaszélességgel</t>
  </si>
  <si>
    <t>3,4</t>
  </si>
  <si>
    <t>kisméretű, tömör tégla falazat, 25cm, hagyományos falazóhabarcsba rakva</t>
  </si>
  <si>
    <t>hőhídmentes, hőszigetelő üvegezésű acél ablak - K1 konszignáció alapján, elhelyezése</t>
  </si>
  <si>
    <t>fix keretes szúnyogháló ablakra, keretben, közvetlen a tokra csavarozva</t>
  </si>
  <si>
    <t>bordás lemezek elhelyezése K-É15 és K-É16 szerint, L2-L16 konszignációs lapok alapján, méretre gyártott, horgyanyzott kivitel, elhelyezve</t>
  </si>
  <si>
    <t>koszorú hőszigetelése, expandált polisztirolhab lemezzel, 50mm vtg.</t>
  </si>
  <si>
    <t>aluminium guruló állvány, 2,00 kN/m2 terhelhetőséggel, 4,6m járólapmagassággal 30 nap</t>
  </si>
  <si>
    <t>padlóburkolatok ragasztott kivitelben, 30x30 greslap PEI IV. (árban 3500Ft/m²) , 3mm vtg önterülő aljzatkiegyenlítéssel, 3mm fugaszélességgel</t>
  </si>
  <si>
    <t xml:space="preserve">lábazatburkolat készítése 10cm mag. ragasztott kivitelben, 30x30 greslap PEI IV. </t>
  </si>
  <si>
    <t xml:space="preserve">Fővárosi Vízművek ZRt.                 </t>
  </si>
  <si>
    <t xml:space="preserve">Építési munkák - Kiviteli terv         </t>
  </si>
  <si>
    <t xml:space="preserve">Költségvetési kiírás                   </t>
  </si>
  <si>
    <t xml:space="preserve">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</si>
  <si>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</si>
  <si>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</si>
  <si>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</si>
  <si>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</si>
  <si>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</si>
  <si>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</si>
  <si>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</si>
  <si>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1. Építési munkák - építészet</t>
  </si>
  <si>
    <t>Ferihegyi újgépház rekonstrukciója</t>
  </si>
  <si>
    <t>Nyáry Zsuzsanna</t>
  </si>
  <si>
    <t>1027 Budapest, Varsányi Irén u. 26-33.</t>
  </si>
  <si>
    <t>ENERGOBAUCOOP KFT.</t>
  </si>
  <si>
    <t>Munkanem megnevezése</t>
  </si>
  <si>
    <t>Munkanem összesítő</t>
  </si>
  <si>
    <t>Költségtérítés tételek</t>
  </si>
  <si>
    <t>Falazás és egyéb kőműves munkák</t>
  </si>
  <si>
    <t>Vakolás és rabicolás</t>
  </si>
  <si>
    <t>Lakatosszerkezetek elhelyezése</t>
  </si>
  <si>
    <t>Szigetelés</t>
  </si>
  <si>
    <t>Összesen:</t>
  </si>
  <si>
    <t>Bontási munkák</t>
  </si>
  <si>
    <t>Állványozás</t>
  </si>
  <si>
    <t>Burkolatok készítése</t>
  </si>
  <si>
    <t>Felületképzés</t>
  </si>
  <si>
    <t>9,1</t>
  </si>
  <si>
    <t>óra</t>
  </si>
  <si>
    <t>9,2</t>
  </si>
  <si>
    <t>megvalósulási tervdokumentáció elkészítése</t>
  </si>
  <si>
    <t>tervezői műszaki vezetés a kivitelezés helyszínén</t>
  </si>
  <si>
    <r>
      <t>m</t>
    </r>
    <r>
      <rPr>
        <sz val="11"/>
        <color theme="1"/>
        <rFont val="Calibri"/>
        <family val="2"/>
        <charset val="238"/>
        <scheme val="minor"/>
      </rPr>
      <t>³</t>
    </r>
  </si>
  <si>
    <r>
      <t>m</t>
    </r>
    <r>
      <rPr>
        <sz val="11"/>
        <color theme="1"/>
        <rFont val="Calibri"/>
        <family val="2"/>
        <charset val="238"/>
        <scheme val="minor"/>
      </rPr>
      <t>²</t>
    </r>
  </si>
  <si>
    <t>Bontások</t>
  </si>
  <si>
    <t>ÖSSZESEN</t>
  </si>
  <si>
    <t>m²</t>
  </si>
  <si>
    <t>acélfelületek előkészítése mázolási munkához alapozóval, felületelőkészítés - meglévő nyílászárón</t>
  </si>
  <si>
    <t>acél nyílászárók alap-, közbenső,- és átvonó festése, mázolása - meglévő nyílászárón</t>
  </si>
  <si>
    <t>013/1 és 013/2 - 0,4kV-os kapcsolóhelyiségek</t>
  </si>
  <si>
    <t>aljzatbeton bontása 10 cm-ig,
A tétel tartalmazza a törmelék továbbmozgatását, konténeres elszállítást
15-20 km-ig, lerakóhelyi díjat, belső anyagmozgatást</t>
  </si>
  <si>
    <t>nyílászárók bontása, ablakok, kapuk, ráccsal,
A tétel tartalmazza a törmelék továbbmozgatását, konténeres elszállítást
15-20 km-ig, lerakóhelyi díjat, belső anyagmozgatást</t>
  </si>
  <si>
    <t>falburkolat,csempeburkolat leverés,
A tétel tartalmazza a törmelék továbbmozgatását, konténeres elszállítást
15-20 km-ig, lerakóhelyi díjat, belső anyagmozgatást</t>
  </si>
  <si>
    <t>teherhordó kerámia falazat bontása, 38cm,
A tétel tartalmazza a törmelék továbbmozgatását, konténeres elszállítást
15-20 km-ig, lerakóhelyi díjat, belső anyagmozgatást</t>
  </si>
  <si>
    <t>Minden tétel tartalmazza a törmelék továbbmozgatását, konténeres elszállítást 15-20 km-ig, lerakóhelyi díjat, belső anyagmozgatást</t>
  </si>
  <si>
    <t>9,3</t>
  </si>
  <si>
    <t>Mobil WC bérleti díj elszámolása, szállítással, heti karbantartással</t>
  </si>
  <si>
    <t>hó</t>
  </si>
  <si>
    <t>acél szelvények felületkezelése, festése (U, L, laposvas)</t>
  </si>
  <si>
    <t>acél nyílászárók alap-, közbenső,- és átvonó festése, mázolása - meglévő nyílászárón, Megrepedt drótüveg cseréjével</t>
  </si>
  <si>
    <t>tűzgátló ajtó 120/240, T120
B1 konszignáció alapján, kerettel kompletten</t>
  </si>
  <si>
    <t>meglévő csatornafedlapok felületkezelése, homokfúvással és acél felület festésével,méretre igazítással.</t>
  </si>
  <si>
    <t>Burkolás</t>
  </si>
  <si>
    <t>Falburkolat készítése konyhaszekrény mögött</t>
  </si>
  <si>
    <t>5.2.</t>
  </si>
  <si>
    <t>meglévő bordás lemezek elhelyezése ,méretre szabása,</t>
  </si>
  <si>
    <t>klt</t>
  </si>
  <si>
    <t>acél kereszttartók szükség szerinti elhelyezése,felületkezeléssel</t>
  </si>
  <si>
    <t>klt.</t>
  </si>
  <si>
    <t>felületelőkészítés, egyszeri simítás (glettelés), csiszolással, (Keletkezett hibák javítása)</t>
  </si>
  <si>
    <t>padlóburkolatok ragasztott kivitelben, 30x30 greslap PEI IV. gépalapoknál</t>
  </si>
  <si>
    <t>m2</t>
  </si>
  <si>
    <t>acél szelvények felületkezelése, horganyzása ????(U, L, laposvas)</t>
  </si>
  <si>
    <t>Falburkolat készítése WC és mosdó helyiségekben</t>
  </si>
  <si>
    <t>WC-ben lévő forróvíz tároló csurgalékvizének elvezetése</t>
  </si>
  <si>
    <t>Nyílászárók fa felületeinek mázolása WC,mosdó és tároló helyiségekben</t>
  </si>
  <si>
    <t>Gázfogadó és tároló  és trafókamrák helyiségeiben 011 és 012. 014 illetve 015-ös helyiség</t>
  </si>
  <si>
    <t>Külső munkák:</t>
  </si>
  <si>
    <t>Épület körüli beton járda bontása illetve készítése</t>
  </si>
  <si>
    <t>Korlát kialakítása az aggregátor ajtók előtti részen.</t>
  </si>
  <si>
    <t>Rozsdamentes lemez mosogató, 404x374 mm, HM 400, egymedencés, beépíthető</t>
  </si>
  <si>
    <t>Mosogató elhelyezése és bekötése, hideg-meleg vízre,háztartási mosogatók, csaptelep és bűzelzáróval kompletten,bútorba beépített,egymedencés
Rozsdamentes lemez mosogató, 404x374 mm, HM 400, egymedencés, beépíthető</t>
  </si>
  <si>
    <t>6</t>
  </si>
  <si>
    <t>Beépített szekrények elhelyezése és helyszíni szerelése, alsó konyhaszekrény</t>
  </si>
  <si>
    <t>Régi gépház</t>
  </si>
  <si>
    <t>Stiebel Eltron CNS 200 S tip., 2 Kw-os fali fűtőberendezés beszerelése kompletten</t>
  </si>
  <si>
    <t>Stiebel Eltron CNS 100 S tip., 1 Kw-os fali fűtőberendezés beszerelése kompletten</t>
  </si>
  <si>
    <t>padlóburkolat bontása
A tétel tartalmazza a törmelék továbbmozgatását, konténeres elszállítást
15-20 km-ig, lerakóhelyi díjat, belső anyagmozgatást</t>
  </si>
  <si>
    <t>m³</t>
  </si>
  <si>
    <t>meglévő csatornafedlapok felületkezelése, homokfúvással és festéssel</t>
  </si>
  <si>
    <t>acél szelvények felületkezelése, festése(U, L, laposvas)</t>
  </si>
  <si>
    <t>9.4</t>
  </si>
  <si>
    <t>Stiebel Eltron CNS 200 S tip., 3 db. 2 Kw-os fali fűtőberendezés beszerelése kompletten + 2 db. 1kW-os felszerelés nélkül</t>
  </si>
  <si>
    <t>1,9</t>
  </si>
  <si>
    <t>Járdaburkolat bontás</t>
  </si>
  <si>
    <t>3,7</t>
  </si>
  <si>
    <t>Járda építés</t>
  </si>
  <si>
    <t>5,5</t>
  </si>
  <si>
    <t>falburkolat készítése</t>
  </si>
  <si>
    <t>Ferihegyi újgépház rekonstrukciója II. ütem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</si>
</sst>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2" borderId="2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0" fillId="0" borderId="13" xfId="1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3" fontId="0" fillId="0" borderId="0" xfId="1" applyNumberFormat="1" applyFont="1" applyBorder="1" applyAlignment="1">
      <alignment vertical="top"/>
    </xf>
    <xf numFmtId="3" fontId="0" fillId="0" borderId="0" xfId="1" applyNumberFormat="1" applyFont="1" applyBorder="1" applyAlignment="1"/>
    <xf numFmtId="0" fontId="1" fillId="2" borderId="8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top"/>
    </xf>
    <xf numFmtId="3" fontId="0" fillId="0" borderId="18" xfId="1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wrapText="1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top"/>
    </xf>
    <xf numFmtId="49" fontId="7" fillId="0" borderId="25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10" fillId="0" borderId="0" xfId="0" applyFont="1"/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0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12" fillId="0" borderId="0" xfId="0" applyFont="1"/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165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vertical="top" wrapText="1"/>
    </xf>
    <xf numFmtId="164" fontId="0" fillId="0" borderId="7" xfId="0" applyNumberFormat="1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164" fontId="0" fillId="0" borderId="3" xfId="0" applyNumberFormat="1" applyFont="1" applyBorder="1" applyAlignment="1">
      <alignment vertical="top"/>
    </xf>
    <xf numFmtId="1" fontId="0" fillId="0" borderId="14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2" borderId="9" xfId="0" applyFont="1" applyFill="1" applyBorder="1" applyAlignment="1">
      <alignment vertical="center" wrapText="1"/>
    </xf>
    <xf numFmtId="164" fontId="0" fillId="2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/>
    </xf>
    <xf numFmtId="1" fontId="0" fillId="0" borderId="0" xfId="0" applyNumberFormat="1" applyFont="1" applyAlignment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0" xfId="0" applyFont="1" applyBorder="1" applyAlignment="1">
      <alignment vertical="top" wrapText="1"/>
    </xf>
    <xf numFmtId="0" fontId="1" fillId="4" borderId="31" xfId="0" applyFont="1" applyFill="1" applyBorder="1" applyAlignment="1">
      <alignment vertical="top" wrapText="1"/>
    </xf>
    <xf numFmtId="49" fontId="1" fillId="4" borderId="32" xfId="0" applyNumberFormat="1" applyFont="1" applyFill="1" applyBorder="1" applyAlignment="1">
      <alignment horizontal="center" vertical="top" wrapText="1"/>
    </xf>
    <xf numFmtId="0" fontId="0" fillId="4" borderId="32" xfId="0" applyFont="1" applyFill="1" applyBorder="1" applyAlignment="1">
      <alignment vertical="top" wrapText="1"/>
    </xf>
    <xf numFmtId="164" fontId="0" fillId="4" borderId="32" xfId="0" applyNumberFormat="1" applyFont="1" applyFill="1" applyBorder="1" applyAlignment="1">
      <alignment vertical="top"/>
    </xf>
    <xf numFmtId="1" fontId="0" fillId="4" borderId="32" xfId="0" applyNumberFormat="1" applyFont="1" applyFill="1" applyBorder="1" applyAlignment="1">
      <alignment vertical="top"/>
    </xf>
    <xf numFmtId="3" fontId="1" fillId="4" borderId="24" xfId="1" applyNumberFormat="1" applyFont="1" applyFill="1" applyBorder="1" applyAlignment="1">
      <alignment vertical="top"/>
    </xf>
    <xf numFmtId="3" fontId="0" fillId="0" borderId="18" xfId="0" applyNumberFormat="1" applyFont="1" applyBorder="1" applyAlignment="1">
      <alignment horizontal="right" vertical="top"/>
    </xf>
    <xf numFmtId="1" fontId="1" fillId="4" borderId="32" xfId="0" applyNumberFormat="1" applyFont="1" applyFill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1" fontId="0" fillId="0" borderId="21" xfId="0" applyNumberFormat="1" applyFont="1" applyBorder="1" applyAlignment="1">
      <alignment vertical="top"/>
    </xf>
    <xf numFmtId="3" fontId="2" fillId="0" borderId="26" xfId="0" applyNumberFormat="1" applyFont="1" applyBorder="1" applyAlignment="1">
      <alignment vertical="top"/>
    </xf>
    <xf numFmtId="3" fontId="0" fillId="0" borderId="26" xfId="1" applyNumberFormat="1" applyFont="1" applyBorder="1" applyAlignment="1">
      <alignment vertical="top"/>
    </xf>
    <xf numFmtId="49" fontId="1" fillId="0" borderId="0" xfId="0" applyNumberFormat="1" applyFont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textRotation="90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7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3" fontId="0" fillId="0" borderId="18" xfId="1" applyNumberFormat="1" applyFont="1" applyBorder="1" applyAlignment="1">
      <alignment horizontal="right" vertical="center"/>
    </xf>
    <xf numFmtId="0" fontId="0" fillId="0" borderId="7" xfId="1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3" fontId="2" fillId="0" borderId="1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0" fillId="0" borderId="13" xfId="1" applyNumberFormat="1" applyFont="1" applyBorder="1" applyAlignment="1">
      <alignment horizontal="right" vertical="center"/>
    </xf>
    <xf numFmtId="3" fontId="0" fillId="0" borderId="3" xfId="1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" fontId="2" fillId="0" borderId="17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0" fillId="0" borderId="17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0" fillId="4" borderId="4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top"/>
    </xf>
    <xf numFmtId="1" fontId="0" fillId="0" borderId="13" xfId="0" applyNumberFormat="1" applyFont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center"/>
    </xf>
    <xf numFmtId="164" fontId="5" fillId="2" borderId="35" xfId="0" applyNumberFormat="1" applyFont="1" applyFill="1" applyBorder="1" applyAlignment="1">
      <alignment horizontal="center" vertical="center" wrapText="1"/>
    </xf>
    <xf numFmtId="3" fontId="0" fillId="0" borderId="6" xfId="1" applyNumberFormat="1" applyFont="1" applyBorder="1" applyAlignment="1">
      <alignment horizontal="right" vertical="center"/>
    </xf>
    <xf numFmtId="3" fontId="0" fillId="0" borderId="7" xfId="1" applyNumberFormat="1" applyFont="1" applyBorder="1" applyAlignment="1">
      <alignment vertical="top"/>
    </xf>
    <xf numFmtId="3" fontId="0" fillId="0" borderId="3" xfId="1" applyNumberFormat="1" applyFont="1" applyBorder="1" applyAlignment="1">
      <alignment vertical="top"/>
    </xf>
    <xf numFmtId="3" fontId="1" fillId="4" borderId="35" xfId="1" applyNumberFormat="1" applyFont="1" applyFill="1" applyBorder="1" applyAlignment="1">
      <alignment vertical="top"/>
    </xf>
    <xf numFmtId="3" fontId="0" fillId="0" borderId="10" xfId="1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textRotation="90" wrapText="1"/>
    </xf>
    <xf numFmtId="49" fontId="1" fillId="0" borderId="13" xfId="0" applyNumberFormat="1" applyFont="1" applyBorder="1" applyAlignment="1">
      <alignment horizontal="center" textRotation="90" wrapText="1"/>
    </xf>
    <xf numFmtId="49" fontId="1" fillId="0" borderId="13" xfId="0" applyNumberFormat="1" applyFont="1" applyFill="1" applyBorder="1" applyAlignment="1">
      <alignment horizontal="center" textRotation="90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164" fontId="10" fillId="0" borderId="3" xfId="0" applyNumberFormat="1" applyFont="1" applyBorder="1" applyAlignment="1">
      <alignment vertical="top"/>
    </xf>
    <xf numFmtId="1" fontId="10" fillId="0" borderId="14" xfId="0" applyNumberFormat="1" applyFont="1" applyBorder="1" applyAlignment="1">
      <alignment vertical="top"/>
    </xf>
    <xf numFmtId="3" fontId="16" fillId="0" borderId="4" xfId="1" applyNumberFormat="1" applyFont="1" applyBorder="1" applyAlignment="1">
      <alignment horizontal="right" vertical="top"/>
    </xf>
    <xf numFmtId="3" fontId="16" fillId="0" borderId="13" xfId="1" applyNumberFormat="1" applyFont="1" applyBorder="1" applyAlignment="1">
      <alignment horizontal="right" vertical="top"/>
    </xf>
    <xf numFmtId="3" fontId="10" fillId="0" borderId="13" xfId="1" applyNumberFormat="1" applyFont="1" applyBorder="1" applyAlignment="1">
      <alignment horizontal="right" vertical="top"/>
    </xf>
    <xf numFmtId="3" fontId="10" fillId="0" borderId="14" xfId="1" applyNumberFormat="1" applyFont="1" applyBorder="1" applyAlignment="1">
      <alignment horizontal="right" vertical="top"/>
    </xf>
    <xf numFmtId="0" fontId="12" fillId="0" borderId="6" xfId="0" applyFont="1" applyBorder="1" applyAlignment="1">
      <alignment vertical="top" wrapText="1"/>
    </xf>
    <xf numFmtId="3" fontId="10" fillId="0" borderId="4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3" fontId="10" fillId="0" borderId="13" xfId="1" applyNumberFormat="1" applyFont="1" applyBorder="1" applyAlignment="1">
      <alignment vertical="top"/>
    </xf>
    <xf numFmtId="3" fontId="10" fillId="0" borderId="14" xfId="1" applyNumberFormat="1" applyFont="1" applyBorder="1" applyAlignment="1">
      <alignment vertical="top"/>
    </xf>
    <xf numFmtId="3" fontId="16" fillId="0" borderId="4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164" fontId="10" fillId="3" borderId="4" xfId="0" applyNumberFormat="1" applyFont="1" applyFill="1" applyBorder="1" applyAlignment="1">
      <alignment horizontal="right" vertical="center"/>
    </xf>
    <xf numFmtId="1" fontId="10" fillId="3" borderId="4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Fill="1" applyBorder="1" applyAlignment="1">
      <alignment vertical="top" wrapText="1"/>
    </xf>
    <xf numFmtId="164" fontId="10" fillId="0" borderId="4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vertical="top"/>
    </xf>
    <xf numFmtId="1" fontId="10" fillId="0" borderId="13" xfId="0" applyNumberFormat="1" applyFont="1" applyBorder="1" applyAlignment="1">
      <alignment vertical="top"/>
    </xf>
    <xf numFmtId="3" fontId="10" fillId="0" borderId="4" xfId="1" applyNumberFormat="1" applyFont="1" applyBorder="1" applyAlignment="1">
      <alignment horizontal="right" vertical="top"/>
    </xf>
    <xf numFmtId="0" fontId="12" fillId="0" borderId="13" xfId="0" applyFont="1" applyBorder="1" applyAlignment="1">
      <alignment vertical="top" wrapText="1"/>
    </xf>
    <xf numFmtId="0" fontId="10" fillId="0" borderId="13" xfId="0" applyFont="1" applyFill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top" wrapText="1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top"/>
    </xf>
    <xf numFmtId="1" fontId="10" fillId="0" borderId="14" xfId="0" applyNumberFormat="1" applyFont="1" applyFill="1" applyBorder="1" applyAlignment="1">
      <alignment vertical="top"/>
    </xf>
    <xf numFmtId="3" fontId="10" fillId="0" borderId="4" xfId="1" applyNumberFormat="1" applyFont="1" applyBorder="1" applyAlignment="1">
      <alignment vertical="top"/>
    </xf>
    <xf numFmtId="0" fontId="10" fillId="0" borderId="0" xfId="0" applyFont="1" applyBorder="1"/>
    <xf numFmtId="0" fontId="10" fillId="3" borderId="4" xfId="0" applyFont="1" applyFill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3" borderId="3" xfId="0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9" fontId="10" fillId="0" borderId="14" xfId="0" applyNumberFormat="1" applyFont="1" applyBorder="1" applyAlignment="1">
      <alignment horizontal="left" vertical="top"/>
    </xf>
    <xf numFmtId="3" fontId="10" fillId="0" borderId="1" xfId="1" applyNumberFormat="1" applyFont="1" applyBorder="1" applyAlignment="1">
      <alignment horizontal="right" vertical="top"/>
    </xf>
    <xf numFmtId="0" fontId="10" fillId="0" borderId="13" xfId="1" applyNumberFormat="1" applyFont="1" applyBorder="1" applyAlignment="1">
      <alignment horizontal="right" vertical="top"/>
    </xf>
    <xf numFmtId="164" fontId="10" fillId="0" borderId="7" xfId="0" applyNumberFormat="1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3" fontId="16" fillId="0" borderId="1" xfId="1" applyNumberFormat="1" applyFont="1" applyBorder="1" applyAlignment="1">
      <alignment horizontal="right" vertical="top"/>
    </xf>
    <xf numFmtId="3" fontId="16" fillId="0" borderId="18" xfId="1" applyNumberFormat="1" applyFont="1" applyBorder="1" applyAlignment="1">
      <alignment horizontal="right" vertical="top"/>
    </xf>
    <xf numFmtId="3" fontId="10" fillId="0" borderId="18" xfId="1" applyNumberFormat="1" applyFont="1" applyBorder="1" applyAlignment="1">
      <alignment horizontal="right" vertical="top"/>
    </xf>
    <xf numFmtId="3" fontId="10" fillId="0" borderId="13" xfId="0" applyNumberFormat="1" applyFont="1" applyBorder="1" applyAlignment="1">
      <alignment horizontal="right" vertical="top"/>
    </xf>
    <xf numFmtId="0" fontId="10" fillId="0" borderId="2" xfId="0" applyFont="1" applyFill="1" applyBorder="1" applyAlignment="1">
      <alignment vertical="top" wrapText="1"/>
    </xf>
    <xf numFmtId="164" fontId="16" fillId="0" borderId="3" xfId="0" applyNumberFormat="1" applyFont="1" applyBorder="1" applyAlignment="1">
      <alignment vertical="top"/>
    </xf>
    <xf numFmtId="1" fontId="16" fillId="0" borderId="14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horizontal="right" vertical="top"/>
    </xf>
    <xf numFmtId="3" fontId="16" fillId="0" borderId="4" xfId="1" applyNumberFormat="1" applyFont="1" applyBorder="1" applyAlignment="1">
      <alignment vertical="top"/>
    </xf>
    <xf numFmtId="3" fontId="16" fillId="0" borderId="13" xfId="1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3" xfId="0" applyFont="1" applyBorder="1"/>
    <xf numFmtId="164" fontId="10" fillId="0" borderId="13" xfId="0" applyNumberFormat="1" applyFont="1" applyFill="1" applyBorder="1" applyAlignment="1">
      <alignment vertical="top"/>
    </xf>
    <xf numFmtId="1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vertical="top"/>
    </xf>
    <xf numFmtId="3" fontId="0" fillId="0" borderId="17" xfId="1" applyNumberFormat="1" applyFont="1" applyBorder="1" applyAlignment="1">
      <alignment vertical="top"/>
    </xf>
    <xf numFmtId="3" fontId="0" fillId="0" borderId="6" xfId="1" applyNumberFormat="1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top" wrapText="1"/>
    </xf>
    <xf numFmtId="164" fontId="0" fillId="0" borderId="6" xfId="0" applyNumberFormat="1" applyFont="1" applyBorder="1" applyAlignment="1">
      <alignment vertical="top"/>
    </xf>
    <xf numFmtId="1" fontId="0" fillId="0" borderId="16" xfId="0" applyNumberFormat="1" applyFont="1" applyBorder="1" applyAlignment="1">
      <alignment vertical="top"/>
    </xf>
    <xf numFmtId="3" fontId="0" fillId="0" borderId="17" xfId="0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vertical="center" wrapText="1"/>
    </xf>
    <xf numFmtId="164" fontId="0" fillId="2" borderId="36" xfId="0" applyNumberFormat="1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3" fontId="1" fillId="2" borderId="36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64" fontId="0" fillId="4" borderId="2" xfId="0" applyNumberFormat="1" applyFont="1" applyFill="1" applyBorder="1" applyAlignment="1">
      <alignment vertical="top"/>
    </xf>
    <xf numFmtId="1" fontId="0" fillId="4" borderId="2" xfId="0" applyNumberFormat="1" applyFont="1" applyFill="1" applyBorder="1" applyAlignment="1">
      <alignment vertical="top"/>
    </xf>
    <xf numFmtId="49" fontId="0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5" fontId="9" fillId="0" borderId="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9"/>
  <sheetViews>
    <sheetView workbookViewId="0">
      <selection activeCell="C23" sqref="C23"/>
    </sheetView>
  </sheetViews>
  <sheetFormatPr defaultRowHeight="14.5" x14ac:dyDescent="0.35"/>
  <cols>
    <col min="1" max="1" width="43.36328125" customWidth="1"/>
    <col min="2" max="2" width="10" customWidth="1"/>
    <col min="3" max="4" width="20.36328125" customWidth="1"/>
  </cols>
  <sheetData>
    <row r="6" spans="1:4" ht="15.5" x14ac:dyDescent="0.35">
      <c r="A6" s="31" t="s">
        <v>75</v>
      </c>
      <c r="B6" s="31"/>
      <c r="D6" s="37" t="s">
        <v>90</v>
      </c>
    </row>
    <row r="7" spans="1:4" ht="15.5" x14ac:dyDescent="0.35">
      <c r="A7" s="31" t="s">
        <v>87</v>
      </c>
      <c r="B7" s="31"/>
      <c r="D7" s="37" t="s">
        <v>89</v>
      </c>
    </row>
    <row r="8" spans="1:4" ht="15.5" x14ac:dyDescent="0.35">
      <c r="A8" s="31" t="s">
        <v>76</v>
      </c>
      <c r="B8" s="31"/>
      <c r="D8" s="37" t="s">
        <v>88</v>
      </c>
    </row>
    <row r="9" spans="1:4" ht="15.5" x14ac:dyDescent="0.35">
      <c r="A9" s="31" t="s">
        <v>77</v>
      </c>
      <c r="B9" s="31"/>
      <c r="C9" s="31" t="s">
        <v>78</v>
      </c>
      <c r="D9" s="31"/>
    </row>
    <row r="10" spans="1:4" ht="15.75" x14ac:dyDescent="0.25">
      <c r="A10" s="31" t="s">
        <v>78</v>
      </c>
      <c r="B10" s="31"/>
      <c r="C10" s="31" t="s">
        <v>78</v>
      </c>
      <c r="D10" s="31"/>
    </row>
    <row r="11" spans="1:4" ht="18.5" x14ac:dyDescent="0.35">
      <c r="A11" s="246" t="s">
        <v>79</v>
      </c>
      <c r="B11" s="247"/>
      <c r="C11" s="247"/>
      <c r="D11" s="247"/>
    </row>
    <row r="12" spans="1:4" ht="18.75" x14ac:dyDescent="0.3">
      <c r="A12" s="32"/>
      <c r="B12" s="32"/>
      <c r="C12" s="32"/>
      <c r="D12" s="32"/>
    </row>
    <row r="13" spans="1:4" s="5" customFormat="1" ht="24" customHeight="1" x14ac:dyDescent="0.35">
      <c r="A13" s="48" t="s">
        <v>80</v>
      </c>
      <c r="B13" s="48"/>
      <c r="C13" s="41" t="s">
        <v>81</v>
      </c>
      <c r="D13" s="41" t="s">
        <v>82</v>
      </c>
    </row>
    <row r="14" spans="1:4" s="6" customFormat="1" ht="24" customHeight="1" x14ac:dyDescent="0.35">
      <c r="A14" s="33" t="s">
        <v>86</v>
      </c>
      <c r="B14" s="33"/>
      <c r="C14" s="34">
        <f>'ÖSSZES HELYISÉG_MUNKANEMENKÉNT'!I69</f>
        <v>0</v>
      </c>
      <c r="D14" s="34">
        <f>'ÖSSZES HELYISÉG_MUNKANEMENKÉNT'!J69</f>
        <v>0</v>
      </c>
    </row>
    <row r="15" spans="1:4" s="6" customFormat="1" ht="24" customHeight="1" x14ac:dyDescent="0.35">
      <c r="A15" s="35" t="s">
        <v>83</v>
      </c>
      <c r="B15" s="35"/>
      <c r="C15" s="248">
        <f>ROUND(C14+D14,0)</f>
        <v>0</v>
      </c>
      <c r="D15" s="248"/>
    </row>
    <row r="16" spans="1:4" s="6" customFormat="1" ht="24" customHeight="1" x14ac:dyDescent="0.35">
      <c r="A16" s="33" t="s">
        <v>84</v>
      </c>
      <c r="B16" s="36">
        <v>0.27</v>
      </c>
      <c r="C16" s="249">
        <f>ROUND(C15*B16,0)</f>
        <v>0</v>
      </c>
      <c r="D16" s="249"/>
    </row>
    <row r="17" spans="1:4" s="6" customFormat="1" ht="24" customHeight="1" x14ac:dyDescent="0.35">
      <c r="A17" s="33" t="s">
        <v>85</v>
      </c>
      <c r="B17" s="33"/>
      <c r="C17" s="250">
        <f>ROUND(C15+C16,0)</f>
        <v>0</v>
      </c>
      <c r="D17" s="250"/>
    </row>
    <row r="18" spans="1:4" ht="15.75" x14ac:dyDescent="0.25">
      <c r="A18" s="31"/>
      <c r="B18" s="31"/>
      <c r="C18" s="31"/>
      <c r="D18" s="31"/>
    </row>
    <row r="19" spans="1:4" ht="15.75" x14ac:dyDescent="0.25">
      <c r="A19" s="31"/>
      <c r="B19" s="31"/>
      <c r="C19" s="31"/>
      <c r="D19" s="31"/>
    </row>
  </sheetData>
  <mergeCells count="4">
    <mergeCell ref="A11:D11"/>
    <mergeCell ref="C15:D15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H14" sqref="H14"/>
    </sheetView>
  </sheetViews>
  <sheetFormatPr defaultRowHeight="14.5" x14ac:dyDescent="0.35"/>
  <cols>
    <col min="1" max="1" width="43.36328125" customWidth="1"/>
    <col min="2" max="2" width="10" customWidth="1"/>
    <col min="3" max="4" width="20.36328125" customWidth="1"/>
  </cols>
  <sheetData>
    <row r="2" spans="1:4" ht="15.5" x14ac:dyDescent="0.35">
      <c r="A2" s="31" t="s">
        <v>75</v>
      </c>
      <c r="B2" s="31"/>
      <c r="D2" s="37"/>
    </row>
    <row r="3" spans="1:4" ht="15.5" x14ac:dyDescent="0.35">
      <c r="A3" s="31" t="s">
        <v>165</v>
      </c>
      <c r="B3" s="31"/>
      <c r="D3" s="37"/>
    </row>
    <row r="4" spans="1:4" ht="15.5" x14ac:dyDescent="0.35">
      <c r="A4" s="31" t="s">
        <v>76</v>
      </c>
      <c r="B4" s="31"/>
      <c r="D4" s="37"/>
    </row>
    <row r="5" spans="1:4" ht="15.5" x14ac:dyDescent="0.35">
      <c r="A5" s="31" t="s">
        <v>77</v>
      </c>
      <c r="B5" s="31"/>
      <c r="C5" s="31" t="s">
        <v>78</v>
      </c>
      <c r="D5" s="31"/>
    </row>
    <row r="6" spans="1:4" ht="15.75" x14ac:dyDescent="0.25">
      <c r="A6" s="31" t="s">
        <v>78</v>
      </c>
      <c r="B6" s="31"/>
      <c r="C6" s="31" t="s">
        <v>78</v>
      </c>
      <c r="D6" s="31"/>
    </row>
    <row r="7" spans="1:4" s="38" customFormat="1" ht="18.5" x14ac:dyDescent="0.45">
      <c r="A7" s="246" t="s">
        <v>92</v>
      </c>
      <c r="B7" s="246"/>
      <c r="C7" s="246"/>
      <c r="D7" s="246"/>
    </row>
    <row r="8" spans="1:4" ht="15.75" x14ac:dyDescent="0.25">
      <c r="A8" s="31" t="s">
        <v>78</v>
      </c>
      <c r="B8" s="31"/>
      <c r="C8" s="31" t="s">
        <v>78</v>
      </c>
      <c r="D8" s="31"/>
    </row>
    <row r="9" spans="1:4" s="49" customFormat="1" ht="21.75" customHeight="1" x14ac:dyDescent="0.35">
      <c r="A9" s="50" t="s">
        <v>91</v>
      </c>
      <c r="B9" s="42"/>
      <c r="C9" s="42" t="s">
        <v>81</v>
      </c>
      <c r="D9" s="42" t="s">
        <v>82</v>
      </c>
    </row>
    <row r="10" spans="1:4" s="49" customFormat="1" ht="21.75" customHeight="1" x14ac:dyDescent="0.35">
      <c r="A10" s="43" t="s">
        <v>99</v>
      </c>
      <c r="B10" s="42"/>
      <c r="C10" s="45">
        <v>0</v>
      </c>
      <c r="D10" s="45">
        <f>'ÖSSZES HELYISÉG_MUNKANEMENKÉNT'!J16</f>
        <v>0</v>
      </c>
    </row>
    <row r="11" spans="1:4" s="40" customFormat="1" ht="21.75" customHeight="1" x14ac:dyDescent="0.35">
      <c r="A11" s="43" t="s">
        <v>94</v>
      </c>
      <c r="B11" s="43"/>
      <c r="C11" s="45">
        <f>'ÖSSZES HELYISÉG_MUNKANEMENKÉNT'!I30</f>
        <v>0</v>
      </c>
      <c r="D11" s="45">
        <f>'ÖSSZES HELYISÉG_MUNKANEMENKÉNT'!J30</f>
        <v>0</v>
      </c>
    </row>
    <row r="12" spans="1:4" s="40" customFormat="1" ht="21.75" customHeight="1" x14ac:dyDescent="0.35">
      <c r="A12" s="43" t="s">
        <v>95</v>
      </c>
      <c r="B12" s="43"/>
      <c r="C12" s="45">
        <f>'ÖSSZES HELYISÉG_MUNKANEMENKÉNT'!I34</f>
        <v>0</v>
      </c>
      <c r="D12" s="45">
        <f>'ÖSSZES HELYISÉG_MUNKANEMENKÉNT'!J34</f>
        <v>0</v>
      </c>
    </row>
    <row r="13" spans="1:4" s="40" customFormat="1" ht="18.5" x14ac:dyDescent="0.35">
      <c r="A13" s="43" t="s">
        <v>101</v>
      </c>
      <c r="B13" s="44"/>
      <c r="C13" s="45">
        <f>'ÖSSZES HELYISÉG_MUNKANEMENKÉNT'!I40</f>
        <v>0</v>
      </c>
      <c r="D13" s="45">
        <f>'ÖSSZES HELYISÉG_MUNKANEMENKÉNT'!J40</f>
        <v>0</v>
      </c>
    </row>
    <row r="14" spans="1:4" s="40" customFormat="1" ht="21.75" customHeight="1" x14ac:dyDescent="0.35">
      <c r="A14" s="43" t="s">
        <v>96</v>
      </c>
      <c r="B14" s="44"/>
      <c r="C14" s="45">
        <f>'ÖSSZES HELYISÉG_MUNKANEMENKÉNT'!I54</f>
        <v>0</v>
      </c>
      <c r="D14" s="45">
        <f>'ÖSSZES HELYISÉG_MUNKANEMENKÉNT'!J54</f>
        <v>0</v>
      </c>
    </row>
    <row r="15" spans="1:4" s="40" customFormat="1" ht="18.5" x14ac:dyDescent="0.35">
      <c r="A15" s="43" t="s">
        <v>102</v>
      </c>
      <c r="B15" s="43"/>
      <c r="C15" s="45">
        <f>'ÖSSZES HELYISÉG_MUNKANEMENKÉNT'!I59</f>
        <v>0</v>
      </c>
      <c r="D15" s="45">
        <f>'ÖSSZES HELYISÉG_MUNKANEMENKÉNT'!J59</f>
        <v>0</v>
      </c>
    </row>
    <row r="16" spans="1:4" s="40" customFormat="1" ht="21.75" customHeight="1" x14ac:dyDescent="0.35">
      <c r="A16" s="43" t="s">
        <v>97</v>
      </c>
      <c r="B16" s="43"/>
      <c r="C16" s="45">
        <f>'ÖSSZES HELYISÉG_MUNKANEMENKÉNT'!I61</f>
        <v>0</v>
      </c>
      <c r="D16" s="45">
        <f>'ÖSSZES HELYISÉG_MUNKANEMENKÉNT'!J61</f>
        <v>0</v>
      </c>
    </row>
    <row r="17" spans="1:4" s="40" customFormat="1" ht="21.75" customHeight="1" x14ac:dyDescent="0.35">
      <c r="A17" s="43" t="s">
        <v>93</v>
      </c>
      <c r="B17" s="43"/>
      <c r="C17" s="45">
        <f>'ÖSSZES HELYISÉG_MUNKANEMENKÉNT'!I66</f>
        <v>0</v>
      </c>
      <c r="D17" s="45">
        <f>'ÖSSZES HELYISÉG_MUNKANEMENKÉNT'!J66</f>
        <v>0</v>
      </c>
    </row>
    <row r="18" spans="1:4" s="40" customFormat="1" ht="21.75" customHeight="1" x14ac:dyDescent="0.35">
      <c r="A18" s="47" t="s">
        <v>98</v>
      </c>
      <c r="B18" s="43"/>
      <c r="C18" s="46">
        <f>SUM(C10:C17)</f>
        <v>0</v>
      </c>
      <c r="D18" s="46">
        <f>SUM(D10:D17)</f>
        <v>0</v>
      </c>
    </row>
    <row r="19" spans="1:4" ht="15.75" x14ac:dyDescent="0.25">
      <c r="A19" s="31"/>
      <c r="B19" s="31"/>
      <c r="C19" s="31"/>
      <c r="D19" s="31"/>
    </row>
    <row r="20" spans="1:4" ht="15.75" x14ac:dyDescent="0.25">
      <c r="A20" s="31"/>
      <c r="B20" s="31"/>
      <c r="C20" s="31"/>
      <c r="D20" s="31"/>
    </row>
    <row r="21" spans="1:4" ht="15.5" x14ac:dyDescent="0.35">
      <c r="A21" s="39"/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1"/>
  <sheetViews>
    <sheetView showGridLines="0" view="pageBreakPreview" zoomScale="70" zoomScaleNormal="100" zoomScaleSheetLayoutView="7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O44" sqref="O44"/>
    </sheetView>
  </sheetViews>
  <sheetFormatPr defaultColWidth="9.08984375" defaultRowHeight="18.5" x14ac:dyDescent="0.45"/>
  <cols>
    <col min="1" max="1" width="5.08984375" style="32" customWidth="1"/>
    <col min="2" max="2" width="19" style="216" customWidth="1"/>
    <col min="3" max="3" width="6.54296875" style="32" customWidth="1"/>
    <col min="4" max="4" width="74.54296875" style="32" customWidth="1"/>
    <col min="5" max="5" width="10.453125" style="32" customWidth="1"/>
    <col min="6" max="6" width="5" style="32" customWidth="1"/>
    <col min="7" max="7" width="8.1796875" style="216" customWidth="1"/>
    <col min="8" max="8" width="6.90625" style="216" customWidth="1"/>
    <col min="9" max="9" width="7.54296875" style="216" customWidth="1"/>
    <col min="10" max="10" width="6.54296875" style="216" customWidth="1"/>
    <col min="11" max="16384" width="9.08984375" style="32"/>
  </cols>
  <sheetData>
    <row r="1" spans="2:10" s="40" customFormat="1" x14ac:dyDescent="0.35">
      <c r="B1" s="255" t="s">
        <v>91</v>
      </c>
      <c r="C1" s="257" t="s">
        <v>29</v>
      </c>
      <c r="D1" s="257" t="s">
        <v>25</v>
      </c>
      <c r="E1" s="259" t="s">
        <v>18</v>
      </c>
      <c r="F1" s="260"/>
      <c r="G1" s="253" t="s">
        <v>33</v>
      </c>
      <c r="H1" s="254"/>
      <c r="I1" s="253" t="s">
        <v>32</v>
      </c>
      <c r="J1" s="254"/>
    </row>
    <row r="2" spans="2:10" s="40" customFormat="1" x14ac:dyDescent="0.35">
      <c r="B2" s="256"/>
      <c r="C2" s="258"/>
      <c r="D2" s="258"/>
      <c r="E2" s="261"/>
      <c r="F2" s="262"/>
      <c r="G2" s="141" t="s">
        <v>30</v>
      </c>
      <c r="H2" s="141" t="s">
        <v>31</v>
      </c>
      <c r="I2" s="141" t="s">
        <v>30</v>
      </c>
      <c r="J2" s="141" t="s">
        <v>31</v>
      </c>
    </row>
    <row r="3" spans="2:10" s="40" customFormat="1" ht="39" customHeight="1" x14ac:dyDescent="0.35">
      <c r="B3" s="126" t="s">
        <v>56</v>
      </c>
      <c r="C3" s="125"/>
      <c r="D3" s="125"/>
      <c r="E3" s="125"/>
      <c r="F3" s="125"/>
      <c r="G3" s="125"/>
      <c r="H3" s="125"/>
      <c r="I3" s="125"/>
      <c r="J3" s="127"/>
    </row>
    <row r="4" spans="2:10" ht="74" x14ac:dyDescent="0.45">
      <c r="B4" s="142" t="s">
        <v>110</v>
      </c>
      <c r="C4" s="143">
        <v>1.4</v>
      </c>
      <c r="D4" s="144" t="s">
        <v>153</v>
      </c>
      <c r="E4" s="145">
        <v>33</v>
      </c>
      <c r="F4" s="146" t="s">
        <v>112</v>
      </c>
      <c r="G4" s="147">
        <v>0</v>
      </c>
      <c r="H4" s="148">
        <v>0</v>
      </c>
      <c r="I4" s="149"/>
      <c r="J4" s="150">
        <f t="shared" ref="J4:J12" si="0">E4*H4</f>
        <v>0</v>
      </c>
    </row>
    <row r="5" spans="2:10" ht="55.5" x14ac:dyDescent="0.45">
      <c r="B5" s="151" t="s">
        <v>101</v>
      </c>
      <c r="C5" s="143">
        <v>5.0999999999999996</v>
      </c>
      <c r="D5" s="144" t="s">
        <v>73</v>
      </c>
      <c r="E5" s="145">
        <v>35</v>
      </c>
      <c r="F5" s="146" t="s">
        <v>112</v>
      </c>
      <c r="G5" s="152"/>
      <c r="H5" s="153"/>
      <c r="I5" s="154">
        <f t="shared" ref="I5:I12" si="1">E5*G5</f>
        <v>0</v>
      </c>
      <c r="J5" s="155">
        <f t="shared" si="0"/>
        <v>0</v>
      </c>
    </row>
    <row r="6" spans="2:10" ht="37" x14ac:dyDescent="0.45">
      <c r="B6" s="151" t="s">
        <v>101</v>
      </c>
      <c r="C6" s="143">
        <v>5.2</v>
      </c>
      <c r="D6" s="144" t="s">
        <v>74</v>
      </c>
      <c r="E6" s="145">
        <v>18</v>
      </c>
      <c r="F6" s="146" t="s">
        <v>5</v>
      </c>
      <c r="G6" s="152"/>
      <c r="H6" s="153"/>
      <c r="I6" s="154">
        <f t="shared" si="1"/>
        <v>0</v>
      </c>
      <c r="J6" s="155">
        <f t="shared" si="0"/>
        <v>0</v>
      </c>
    </row>
    <row r="7" spans="2:10" ht="37" x14ac:dyDescent="0.45">
      <c r="B7" s="151" t="s">
        <v>96</v>
      </c>
      <c r="C7" s="143" t="s">
        <v>48</v>
      </c>
      <c r="D7" s="144" t="s">
        <v>127</v>
      </c>
      <c r="E7" s="145">
        <v>12</v>
      </c>
      <c r="F7" s="146" t="s">
        <v>112</v>
      </c>
      <c r="G7" s="156"/>
      <c r="H7" s="157"/>
      <c r="I7" s="154">
        <f>E7*G7</f>
        <v>0</v>
      </c>
      <c r="J7" s="155">
        <f>E7*H7</f>
        <v>0</v>
      </c>
    </row>
    <row r="8" spans="2:10" x14ac:dyDescent="0.45">
      <c r="B8" s="151"/>
      <c r="C8" s="143" t="s">
        <v>49</v>
      </c>
      <c r="D8" s="144" t="s">
        <v>124</v>
      </c>
      <c r="E8" s="145">
        <v>3.5</v>
      </c>
      <c r="F8" s="146" t="s">
        <v>112</v>
      </c>
      <c r="G8" s="156"/>
      <c r="H8" s="157"/>
      <c r="I8" s="154">
        <f t="shared" ref="I8" si="2">E8*G8</f>
        <v>0</v>
      </c>
      <c r="J8" s="155">
        <f t="shared" ref="J8" si="3">E8*H8</f>
        <v>0</v>
      </c>
    </row>
    <row r="9" spans="2:10" x14ac:dyDescent="0.45">
      <c r="B9" s="151" t="s">
        <v>102</v>
      </c>
      <c r="C9" s="143" t="s">
        <v>50</v>
      </c>
      <c r="D9" s="144" t="s">
        <v>44</v>
      </c>
      <c r="E9" s="145">
        <v>50</v>
      </c>
      <c r="F9" s="146" t="s">
        <v>112</v>
      </c>
      <c r="G9" s="156"/>
      <c r="H9" s="157"/>
      <c r="I9" s="154">
        <f t="shared" ref="I9:I10" si="4">E9*G9</f>
        <v>0</v>
      </c>
      <c r="J9" s="155">
        <f t="shared" ref="J9:J10" si="5">E9*H9</f>
        <v>0</v>
      </c>
    </row>
    <row r="10" spans="2:10" ht="37" x14ac:dyDescent="0.45">
      <c r="B10" s="151" t="s">
        <v>102</v>
      </c>
      <c r="C10" s="143" t="s">
        <v>51</v>
      </c>
      <c r="D10" s="144" t="s">
        <v>55</v>
      </c>
      <c r="E10" s="145">
        <v>50</v>
      </c>
      <c r="F10" s="146" t="s">
        <v>112</v>
      </c>
      <c r="G10" s="156"/>
      <c r="H10" s="157"/>
      <c r="I10" s="154">
        <f t="shared" si="4"/>
        <v>0</v>
      </c>
      <c r="J10" s="155">
        <f t="shared" si="5"/>
        <v>0</v>
      </c>
    </row>
    <row r="11" spans="2:10" ht="37" x14ac:dyDescent="0.45">
      <c r="B11" s="151" t="s">
        <v>102</v>
      </c>
      <c r="C11" s="143" t="s">
        <v>52</v>
      </c>
      <c r="D11" s="158" t="s">
        <v>113</v>
      </c>
      <c r="E11" s="145">
        <v>25</v>
      </c>
      <c r="F11" s="146" t="s">
        <v>112</v>
      </c>
      <c r="G11" s="152"/>
      <c r="H11" s="153"/>
      <c r="I11" s="154">
        <f t="shared" si="1"/>
        <v>0</v>
      </c>
      <c r="J11" s="155">
        <f t="shared" si="0"/>
        <v>0</v>
      </c>
    </row>
    <row r="12" spans="2:10" ht="37" x14ac:dyDescent="0.45">
      <c r="B12" s="142" t="s">
        <v>102</v>
      </c>
      <c r="C12" s="143" t="s">
        <v>53</v>
      </c>
      <c r="D12" s="158" t="s">
        <v>125</v>
      </c>
      <c r="E12" s="145">
        <v>25</v>
      </c>
      <c r="F12" s="146" t="s">
        <v>112</v>
      </c>
      <c r="G12" s="152"/>
      <c r="H12" s="153"/>
      <c r="I12" s="154">
        <f t="shared" si="1"/>
        <v>0</v>
      </c>
      <c r="J12" s="155">
        <f t="shared" si="0"/>
        <v>0</v>
      </c>
    </row>
    <row r="13" spans="2:10" s="166" customFormat="1" x14ac:dyDescent="0.35">
      <c r="B13" s="159" t="s">
        <v>98</v>
      </c>
      <c r="C13" s="160"/>
      <c r="D13" s="161"/>
      <c r="E13" s="162"/>
      <c r="F13" s="163"/>
      <c r="G13" s="164"/>
      <c r="H13" s="164"/>
      <c r="I13" s="165">
        <f>SUM(I4:I12)</f>
        <v>0</v>
      </c>
      <c r="J13" s="165">
        <f>SUM(J4:J12)</f>
        <v>0</v>
      </c>
    </row>
    <row r="14" spans="2:10" s="166" customFormat="1" x14ac:dyDescent="0.35">
      <c r="B14" s="251" t="s">
        <v>142</v>
      </c>
      <c r="C14" s="252"/>
      <c r="D14" s="252"/>
      <c r="E14" s="252"/>
      <c r="F14" s="252"/>
      <c r="G14" s="252"/>
      <c r="H14" s="252"/>
      <c r="I14" s="252"/>
      <c r="J14" s="252"/>
    </row>
    <row r="15" spans="2:10" s="166" customFormat="1" ht="37" x14ac:dyDescent="0.35">
      <c r="B15" s="151" t="s">
        <v>102</v>
      </c>
      <c r="C15" s="143" t="s">
        <v>52</v>
      </c>
      <c r="D15" s="158" t="s">
        <v>113</v>
      </c>
      <c r="E15" s="145">
        <v>48</v>
      </c>
      <c r="F15" s="146" t="s">
        <v>112</v>
      </c>
      <c r="G15" s="152"/>
      <c r="H15" s="153"/>
      <c r="I15" s="154">
        <f t="shared" ref="I15:I16" si="6">E15*G15</f>
        <v>0</v>
      </c>
      <c r="J15" s="155">
        <f t="shared" ref="J15:J16" si="7">E15*H15</f>
        <v>0</v>
      </c>
    </row>
    <row r="16" spans="2:10" s="166" customFormat="1" ht="37" x14ac:dyDescent="0.35">
      <c r="B16" s="142" t="s">
        <v>102</v>
      </c>
      <c r="C16" s="143" t="s">
        <v>53</v>
      </c>
      <c r="D16" s="158" t="s">
        <v>125</v>
      </c>
      <c r="E16" s="145">
        <v>48</v>
      </c>
      <c r="F16" s="146" t="s">
        <v>112</v>
      </c>
      <c r="G16" s="152"/>
      <c r="H16" s="153"/>
      <c r="I16" s="154">
        <f t="shared" si="6"/>
        <v>0</v>
      </c>
      <c r="J16" s="155">
        <f t="shared" si="7"/>
        <v>0</v>
      </c>
    </row>
    <row r="17" spans="2:10" s="166" customFormat="1" x14ac:dyDescent="0.35">
      <c r="B17" s="159" t="s">
        <v>98</v>
      </c>
      <c r="C17" s="160"/>
      <c r="D17" s="161"/>
      <c r="E17" s="162"/>
      <c r="F17" s="163"/>
      <c r="G17" s="164"/>
      <c r="H17" s="164"/>
      <c r="I17" s="165">
        <f>SUM(I15:I16)</f>
        <v>0</v>
      </c>
      <c r="J17" s="165">
        <f>SUM(J15:J16)</f>
        <v>0</v>
      </c>
    </row>
    <row r="18" spans="2:10" s="40" customFormat="1" ht="39" customHeight="1" x14ac:dyDescent="0.35">
      <c r="B18" s="126" t="s">
        <v>34</v>
      </c>
      <c r="C18" s="125"/>
      <c r="D18" s="125"/>
      <c r="E18" s="125"/>
      <c r="F18" s="125"/>
      <c r="G18" s="125"/>
      <c r="H18" s="125"/>
      <c r="I18" s="125"/>
      <c r="J18" s="127"/>
    </row>
    <row r="19" spans="2:10" x14ac:dyDescent="0.45">
      <c r="B19" s="142" t="s">
        <v>102</v>
      </c>
      <c r="C19" s="143" t="s">
        <v>50</v>
      </c>
      <c r="D19" s="167" t="s">
        <v>44</v>
      </c>
      <c r="E19" s="168">
        <v>125</v>
      </c>
      <c r="F19" s="169" t="s">
        <v>112</v>
      </c>
      <c r="G19" s="153"/>
      <c r="H19" s="153"/>
      <c r="I19" s="154">
        <f>E19*G19</f>
        <v>0</v>
      </c>
      <c r="J19" s="154">
        <f>E19*H19</f>
        <v>0</v>
      </c>
    </row>
    <row r="20" spans="2:10" ht="37" x14ac:dyDescent="0.45">
      <c r="B20" s="142" t="s">
        <v>102</v>
      </c>
      <c r="C20" s="143" t="s">
        <v>51</v>
      </c>
      <c r="D20" s="167" t="s">
        <v>55</v>
      </c>
      <c r="E20" s="168">
        <v>125</v>
      </c>
      <c r="F20" s="169" t="s">
        <v>112</v>
      </c>
      <c r="G20" s="153"/>
      <c r="H20" s="153"/>
      <c r="I20" s="154">
        <f t="shared" ref="I20:I26" si="8">E20*G20</f>
        <v>0</v>
      </c>
      <c r="J20" s="154">
        <f t="shared" ref="J20:J26" si="9">E20*H20</f>
        <v>0</v>
      </c>
    </row>
    <row r="21" spans="2:10" ht="37" x14ac:dyDescent="0.45">
      <c r="B21" s="142" t="s">
        <v>102</v>
      </c>
      <c r="C21" s="143" t="s">
        <v>52</v>
      </c>
      <c r="D21" s="167" t="s">
        <v>113</v>
      </c>
      <c r="E21" s="168">
        <v>20</v>
      </c>
      <c r="F21" s="169" t="s">
        <v>112</v>
      </c>
      <c r="G21" s="153"/>
      <c r="H21" s="153"/>
      <c r="I21" s="154">
        <f t="shared" si="8"/>
        <v>0</v>
      </c>
      <c r="J21" s="154">
        <f t="shared" si="9"/>
        <v>0</v>
      </c>
    </row>
    <row r="22" spans="2:10" ht="37" x14ac:dyDescent="0.45">
      <c r="B22" s="142" t="s">
        <v>102</v>
      </c>
      <c r="C22" s="143" t="s">
        <v>53</v>
      </c>
      <c r="D22" s="167" t="s">
        <v>114</v>
      </c>
      <c r="E22" s="168">
        <v>20</v>
      </c>
      <c r="F22" s="169" t="s">
        <v>112</v>
      </c>
      <c r="G22" s="153"/>
      <c r="H22" s="153"/>
      <c r="I22" s="154">
        <f t="shared" si="8"/>
        <v>0</v>
      </c>
      <c r="J22" s="154">
        <f t="shared" si="9"/>
        <v>0</v>
      </c>
    </row>
    <row r="23" spans="2:10" ht="74" x14ac:dyDescent="0.45">
      <c r="B23" s="142" t="s">
        <v>110</v>
      </c>
      <c r="C23" s="143">
        <v>1.4</v>
      </c>
      <c r="D23" s="144" t="s">
        <v>153</v>
      </c>
      <c r="E23" s="145">
        <v>36</v>
      </c>
      <c r="F23" s="146" t="s">
        <v>112</v>
      </c>
      <c r="G23" s="147"/>
      <c r="H23" s="148"/>
      <c r="I23" s="149">
        <f t="shared" si="8"/>
        <v>0</v>
      </c>
      <c r="J23" s="150">
        <f t="shared" si="9"/>
        <v>0</v>
      </c>
    </row>
    <row r="24" spans="2:10" ht="55.5" x14ac:dyDescent="0.45">
      <c r="B24" s="151" t="s">
        <v>101</v>
      </c>
      <c r="C24" s="143">
        <v>5.0999999999999996</v>
      </c>
      <c r="D24" s="144" t="s">
        <v>73</v>
      </c>
      <c r="E24" s="145">
        <v>36</v>
      </c>
      <c r="F24" s="146" t="s">
        <v>112</v>
      </c>
      <c r="G24" s="152"/>
      <c r="H24" s="153"/>
      <c r="I24" s="154">
        <f t="shared" si="8"/>
        <v>0</v>
      </c>
      <c r="J24" s="155">
        <f t="shared" si="9"/>
        <v>0</v>
      </c>
    </row>
    <row r="25" spans="2:10" ht="37" x14ac:dyDescent="0.45">
      <c r="B25" s="151" t="s">
        <v>101</v>
      </c>
      <c r="C25" s="143">
        <v>5.2</v>
      </c>
      <c r="D25" s="144" t="s">
        <v>74</v>
      </c>
      <c r="E25" s="145">
        <v>28</v>
      </c>
      <c r="F25" s="146" t="s">
        <v>5</v>
      </c>
      <c r="G25" s="152"/>
      <c r="H25" s="153"/>
      <c r="I25" s="154">
        <f t="shared" si="8"/>
        <v>0</v>
      </c>
      <c r="J25" s="155">
        <f t="shared" si="9"/>
        <v>0</v>
      </c>
    </row>
    <row r="26" spans="2:10" ht="74" x14ac:dyDescent="0.45">
      <c r="B26" s="142" t="s">
        <v>110</v>
      </c>
      <c r="C26" s="170">
        <v>1.8</v>
      </c>
      <c r="D26" s="167" t="s">
        <v>118</v>
      </c>
      <c r="E26" s="171">
        <v>90</v>
      </c>
      <c r="F26" s="172" t="s">
        <v>112</v>
      </c>
      <c r="G26" s="147"/>
      <c r="H26" s="148"/>
      <c r="I26" s="173">
        <f t="shared" si="8"/>
        <v>0</v>
      </c>
      <c r="J26" s="149">
        <f t="shared" si="9"/>
        <v>0</v>
      </c>
    </row>
    <row r="27" spans="2:10" x14ac:dyDescent="0.45">
      <c r="B27" s="174" t="s">
        <v>128</v>
      </c>
      <c r="C27" s="170" t="s">
        <v>130</v>
      </c>
      <c r="D27" s="167" t="s">
        <v>129</v>
      </c>
      <c r="E27" s="171">
        <v>6</v>
      </c>
      <c r="F27" s="172" t="s">
        <v>112</v>
      </c>
      <c r="G27" s="147"/>
      <c r="H27" s="148"/>
      <c r="I27" s="173">
        <f t="shared" ref="I27" si="10">E27*G27</f>
        <v>0</v>
      </c>
      <c r="J27" s="149">
        <f t="shared" ref="J27" si="11">E27*H27</f>
        <v>0</v>
      </c>
    </row>
    <row r="28" spans="2:10" x14ac:dyDescent="0.45">
      <c r="B28" s="174" t="s">
        <v>128</v>
      </c>
      <c r="C28" s="170" t="s">
        <v>130</v>
      </c>
      <c r="D28" s="167" t="s">
        <v>139</v>
      </c>
      <c r="E28" s="171">
        <v>30</v>
      </c>
      <c r="F28" s="172" t="s">
        <v>112</v>
      </c>
      <c r="G28" s="147"/>
      <c r="H28" s="148"/>
      <c r="I28" s="173">
        <f t="shared" ref="I28:I32" si="12">E28*G28</f>
        <v>0</v>
      </c>
      <c r="J28" s="149">
        <f t="shared" ref="J28:J32" si="13">E28*H28</f>
        <v>0</v>
      </c>
    </row>
    <row r="29" spans="2:10" x14ac:dyDescent="0.45">
      <c r="B29" s="174"/>
      <c r="C29" s="143"/>
      <c r="D29" s="167" t="s">
        <v>140</v>
      </c>
      <c r="E29" s="171">
        <v>1</v>
      </c>
      <c r="F29" s="172" t="s">
        <v>134</v>
      </c>
      <c r="G29" s="148"/>
      <c r="H29" s="148"/>
      <c r="I29" s="149">
        <f t="shared" si="12"/>
        <v>0</v>
      </c>
      <c r="J29" s="149">
        <f t="shared" si="13"/>
        <v>0</v>
      </c>
    </row>
    <row r="30" spans="2:10" ht="37" x14ac:dyDescent="0.45">
      <c r="B30" s="174"/>
      <c r="C30" s="143"/>
      <c r="D30" s="175" t="s">
        <v>141</v>
      </c>
      <c r="E30" s="171">
        <v>12</v>
      </c>
      <c r="F30" s="172" t="s">
        <v>137</v>
      </c>
      <c r="G30" s="148"/>
      <c r="H30" s="148"/>
      <c r="I30" s="149">
        <f t="shared" si="12"/>
        <v>0</v>
      </c>
      <c r="J30" s="149">
        <f t="shared" si="13"/>
        <v>0</v>
      </c>
    </row>
    <row r="31" spans="2:10" ht="92.5" x14ac:dyDescent="0.45">
      <c r="B31" s="174"/>
      <c r="C31" s="176" t="s">
        <v>148</v>
      </c>
      <c r="D31" s="175" t="s">
        <v>147</v>
      </c>
      <c r="E31" s="171">
        <v>1</v>
      </c>
      <c r="F31" s="172" t="s">
        <v>1</v>
      </c>
      <c r="G31" s="148"/>
      <c r="H31" s="148"/>
      <c r="I31" s="149">
        <f t="shared" si="12"/>
        <v>0</v>
      </c>
      <c r="J31" s="149">
        <f t="shared" si="13"/>
        <v>0</v>
      </c>
    </row>
    <row r="32" spans="2:10" ht="37" x14ac:dyDescent="0.45">
      <c r="B32" s="174"/>
      <c r="C32" s="176"/>
      <c r="D32" s="175" t="s">
        <v>149</v>
      </c>
      <c r="E32" s="171">
        <v>1</v>
      </c>
      <c r="F32" s="172" t="s">
        <v>1</v>
      </c>
      <c r="G32" s="148"/>
      <c r="H32" s="148"/>
      <c r="I32" s="149">
        <f t="shared" si="12"/>
        <v>0</v>
      </c>
      <c r="J32" s="149">
        <f t="shared" si="13"/>
        <v>0</v>
      </c>
    </row>
    <row r="33" spans="2:12" ht="18" x14ac:dyDescent="0.35">
      <c r="B33" s="174"/>
      <c r="C33" s="176"/>
      <c r="D33" s="175"/>
      <c r="E33" s="171"/>
      <c r="F33" s="172"/>
      <c r="G33" s="148"/>
      <c r="H33" s="148"/>
      <c r="I33" s="149"/>
      <c r="J33" s="149"/>
    </row>
    <row r="34" spans="2:12" s="40" customFormat="1" ht="18" x14ac:dyDescent="0.3">
      <c r="C34" s="177"/>
      <c r="D34" s="178"/>
      <c r="E34" s="179"/>
      <c r="F34" s="179"/>
      <c r="G34" s="179"/>
      <c r="H34" s="179"/>
      <c r="I34" s="180">
        <f>SUM(I19:I32)</f>
        <v>0</v>
      </c>
      <c r="J34" s="180">
        <f>SUM(J19:J32)</f>
        <v>0</v>
      </c>
    </row>
    <row r="35" spans="2:12" s="40" customFormat="1" ht="39" customHeight="1" x14ac:dyDescent="0.35">
      <c r="B35" s="126" t="s">
        <v>59</v>
      </c>
      <c r="C35" s="125"/>
      <c r="D35" s="125" t="s">
        <v>146</v>
      </c>
      <c r="E35" s="125"/>
      <c r="F35" s="125"/>
      <c r="G35" s="125"/>
      <c r="H35" s="125"/>
      <c r="I35" s="125"/>
      <c r="J35" s="127"/>
    </row>
    <row r="36" spans="2:12" ht="37" x14ac:dyDescent="0.45">
      <c r="B36" s="151" t="s">
        <v>96</v>
      </c>
      <c r="C36" s="143" t="s">
        <v>47</v>
      </c>
      <c r="D36" s="144" t="s">
        <v>131</v>
      </c>
      <c r="E36" s="181">
        <v>0</v>
      </c>
      <c r="F36" s="182" t="s">
        <v>132</v>
      </c>
      <c r="G36" s="156"/>
      <c r="H36" s="157"/>
      <c r="I36" s="183">
        <f t="shared" ref="I36:I37" si="14">E36*G36</f>
        <v>0</v>
      </c>
      <c r="J36" s="154">
        <f t="shared" ref="J36:J37" si="15">E36*H36</f>
        <v>0</v>
      </c>
    </row>
    <row r="37" spans="2:12" ht="37" x14ac:dyDescent="0.45">
      <c r="B37" s="151" t="s">
        <v>96</v>
      </c>
      <c r="C37" s="143" t="s">
        <v>49</v>
      </c>
      <c r="D37" s="144" t="s">
        <v>133</v>
      </c>
      <c r="E37" s="181">
        <v>0</v>
      </c>
      <c r="F37" s="182" t="s">
        <v>134</v>
      </c>
      <c r="G37" s="156"/>
      <c r="H37" s="157"/>
      <c r="I37" s="183">
        <f t="shared" si="14"/>
        <v>0</v>
      </c>
      <c r="J37" s="154">
        <f t="shared" si="15"/>
        <v>0</v>
      </c>
    </row>
    <row r="38" spans="2:12" ht="37" x14ac:dyDescent="0.45">
      <c r="B38" s="142" t="s">
        <v>102</v>
      </c>
      <c r="C38" s="143" t="s">
        <v>50</v>
      </c>
      <c r="D38" s="158" t="s">
        <v>135</v>
      </c>
      <c r="E38" s="181">
        <v>0</v>
      </c>
      <c r="F38" s="182" t="s">
        <v>112</v>
      </c>
      <c r="G38" s="152"/>
      <c r="H38" s="153"/>
      <c r="I38" s="183">
        <f>E38*G38</f>
        <v>0</v>
      </c>
      <c r="J38" s="154">
        <f>E38*H38</f>
        <v>0</v>
      </c>
    </row>
    <row r="39" spans="2:12" ht="37" x14ac:dyDescent="0.45">
      <c r="B39" s="142" t="s">
        <v>102</v>
      </c>
      <c r="C39" s="143" t="s">
        <v>51</v>
      </c>
      <c r="D39" s="158" t="s">
        <v>55</v>
      </c>
      <c r="E39" s="181">
        <v>0</v>
      </c>
      <c r="F39" s="182" t="s">
        <v>112</v>
      </c>
      <c r="G39" s="152"/>
      <c r="H39" s="153"/>
      <c r="I39" s="183">
        <f t="shared" ref="I39:I41" si="16">E39*G39</f>
        <v>0</v>
      </c>
      <c r="J39" s="154">
        <f t="shared" ref="J39:J41" si="17">E39*H39</f>
        <v>0</v>
      </c>
    </row>
    <row r="40" spans="2:12" ht="37" x14ac:dyDescent="0.45">
      <c r="B40" s="142" t="s">
        <v>102</v>
      </c>
      <c r="C40" s="143" t="s">
        <v>52</v>
      </c>
      <c r="D40" s="158" t="s">
        <v>113</v>
      </c>
      <c r="E40" s="181">
        <v>0</v>
      </c>
      <c r="F40" s="182" t="s">
        <v>112</v>
      </c>
      <c r="G40" s="152"/>
      <c r="H40" s="153"/>
      <c r="I40" s="183">
        <f t="shared" si="16"/>
        <v>0</v>
      </c>
      <c r="J40" s="154">
        <f t="shared" si="17"/>
        <v>0</v>
      </c>
    </row>
    <row r="41" spans="2:12" ht="37" x14ac:dyDescent="0.45">
      <c r="B41" s="142" t="s">
        <v>102</v>
      </c>
      <c r="C41" s="143" t="s">
        <v>53</v>
      </c>
      <c r="D41" s="158" t="s">
        <v>114</v>
      </c>
      <c r="E41" s="181">
        <v>0</v>
      </c>
      <c r="F41" s="182" t="s">
        <v>112</v>
      </c>
      <c r="G41" s="152"/>
      <c r="H41" s="153"/>
      <c r="I41" s="183">
        <f t="shared" si="16"/>
        <v>0</v>
      </c>
      <c r="J41" s="154">
        <f t="shared" si="17"/>
        <v>0</v>
      </c>
      <c r="L41" s="184"/>
    </row>
    <row r="42" spans="2:12" s="40" customFormat="1" x14ac:dyDescent="0.35">
      <c r="B42" s="159" t="s">
        <v>98</v>
      </c>
      <c r="C42" s="185"/>
      <c r="D42" s="185"/>
      <c r="E42" s="185"/>
      <c r="F42" s="185"/>
      <c r="G42" s="185"/>
      <c r="H42" s="185"/>
      <c r="I42" s="165">
        <f>SUM(I36:I41)</f>
        <v>0</v>
      </c>
      <c r="J42" s="165">
        <f>SUM(J36:J41)</f>
        <v>0</v>
      </c>
    </row>
    <row r="43" spans="2:12" s="40" customFormat="1" ht="39" customHeight="1" x14ac:dyDescent="0.35">
      <c r="B43" s="126" t="s">
        <v>60</v>
      </c>
      <c r="C43" s="125"/>
      <c r="D43" s="125"/>
      <c r="E43" s="125"/>
      <c r="F43" s="125"/>
      <c r="G43" s="125"/>
      <c r="H43" s="125"/>
      <c r="I43" s="125"/>
      <c r="J43" s="127"/>
    </row>
    <row r="44" spans="2:12" ht="37" x14ac:dyDescent="0.45">
      <c r="B44" s="151" t="s">
        <v>101</v>
      </c>
      <c r="C44" s="143">
        <v>5.0999999999999996</v>
      </c>
      <c r="D44" s="186" t="s">
        <v>136</v>
      </c>
      <c r="E44" s="145">
        <v>8</v>
      </c>
      <c r="F44" s="146" t="s">
        <v>112</v>
      </c>
      <c r="G44" s="152"/>
      <c r="H44" s="153"/>
      <c r="I44" s="183">
        <f t="shared" ref="I44" si="18">E44*G44</f>
        <v>0</v>
      </c>
      <c r="J44" s="154">
        <f t="shared" ref="J44" si="19">E44*H44</f>
        <v>0</v>
      </c>
    </row>
    <row r="45" spans="2:12" s="40" customFormat="1" ht="18" x14ac:dyDescent="0.3">
      <c r="B45" s="187"/>
      <c r="C45" s="185"/>
      <c r="D45" s="185"/>
      <c r="E45" s="185"/>
      <c r="F45" s="185"/>
      <c r="G45" s="185"/>
      <c r="H45" s="185"/>
      <c r="I45" s="188">
        <f>SUM(I44)</f>
        <v>0</v>
      </c>
      <c r="J45" s="188">
        <f>SUM(J44)</f>
        <v>0</v>
      </c>
    </row>
    <row r="46" spans="2:12" s="40" customFormat="1" ht="39" customHeight="1" x14ac:dyDescent="0.35">
      <c r="B46" s="126" t="s">
        <v>63</v>
      </c>
      <c r="C46" s="125"/>
      <c r="D46" s="125"/>
      <c r="E46" s="125"/>
      <c r="F46" s="125"/>
      <c r="G46" s="125"/>
      <c r="H46" s="125"/>
      <c r="I46" s="125"/>
      <c r="J46" s="127"/>
    </row>
    <row r="47" spans="2:12" ht="37" x14ac:dyDescent="0.45">
      <c r="B47" s="142" t="s">
        <v>102</v>
      </c>
      <c r="C47" s="143" t="s">
        <v>52</v>
      </c>
      <c r="D47" s="158" t="s">
        <v>113</v>
      </c>
      <c r="E47" s="181">
        <v>12</v>
      </c>
      <c r="F47" s="182" t="s">
        <v>112</v>
      </c>
      <c r="G47" s="152"/>
      <c r="H47" s="153"/>
      <c r="I47" s="183">
        <f t="shared" ref="I47:I48" si="20">E47*G47</f>
        <v>0</v>
      </c>
      <c r="J47" s="154">
        <f t="shared" ref="J47:J48" si="21">E47*H47</f>
        <v>0</v>
      </c>
    </row>
    <row r="48" spans="2:12" x14ac:dyDescent="0.45">
      <c r="B48" s="142" t="s">
        <v>102</v>
      </c>
      <c r="C48" s="143" t="s">
        <v>53</v>
      </c>
      <c r="D48" s="158" t="s">
        <v>45</v>
      </c>
      <c r="E48" s="181">
        <v>12</v>
      </c>
      <c r="F48" s="182" t="s">
        <v>112</v>
      </c>
      <c r="G48" s="152"/>
      <c r="H48" s="153"/>
      <c r="I48" s="183">
        <f t="shared" si="20"/>
        <v>0</v>
      </c>
      <c r="J48" s="154">
        <f t="shared" si="21"/>
        <v>0</v>
      </c>
    </row>
    <row r="49" spans="2:10" s="40" customFormat="1" ht="18" x14ac:dyDescent="0.3">
      <c r="B49" s="187"/>
      <c r="C49" s="185"/>
      <c r="D49" s="185"/>
      <c r="E49" s="185"/>
      <c r="F49" s="185"/>
      <c r="G49" s="185"/>
      <c r="H49" s="185"/>
      <c r="I49" s="188">
        <f>SUM(I47:I48)</f>
        <v>0</v>
      </c>
      <c r="J49" s="188">
        <f>SUM(J47:J48)</f>
        <v>0</v>
      </c>
    </row>
    <row r="50" spans="2:10" s="40" customFormat="1" ht="39" customHeight="1" x14ac:dyDescent="0.35">
      <c r="B50" s="126" t="s">
        <v>115</v>
      </c>
      <c r="C50" s="125"/>
      <c r="D50" s="125"/>
      <c r="E50" s="125"/>
      <c r="F50" s="125"/>
      <c r="G50" s="125"/>
      <c r="H50" s="125"/>
      <c r="I50" s="125"/>
      <c r="J50" s="127"/>
    </row>
    <row r="51" spans="2:10" ht="74" x14ac:dyDescent="0.45">
      <c r="B51" s="189" t="s">
        <v>110</v>
      </c>
      <c r="C51" s="190" t="s">
        <v>58</v>
      </c>
      <c r="D51" s="191" t="s">
        <v>119</v>
      </c>
      <c r="E51" s="145">
        <v>1.3</v>
      </c>
      <c r="F51" s="192" t="s">
        <v>154</v>
      </c>
      <c r="G51" s="193"/>
      <c r="H51" s="194"/>
      <c r="I51" s="193">
        <f>E51*G51</f>
        <v>0</v>
      </c>
      <c r="J51" s="194">
        <f>E51*H51</f>
        <v>0</v>
      </c>
    </row>
    <row r="52" spans="2:10" ht="74" x14ac:dyDescent="0.45">
      <c r="B52" s="189" t="s">
        <v>110</v>
      </c>
      <c r="C52" s="190">
        <v>1.3</v>
      </c>
      <c r="D52" s="191" t="s">
        <v>116</v>
      </c>
      <c r="E52" s="195">
        <v>4</v>
      </c>
      <c r="F52" s="196" t="s">
        <v>112</v>
      </c>
      <c r="G52" s="197"/>
      <c r="H52" s="198"/>
      <c r="I52" s="193">
        <f>E52*G52</f>
        <v>0</v>
      </c>
      <c r="J52" s="199">
        <f>E52*H52</f>
        <v>0</v>
      </c>
    </row>
    <row r="53" spans="2:10" ht="74" x14ac:dyDescent="0.45">
      <c r="B53" s="142" t="s">
        <v>110</v>
      </c>
      <c r="C53" s="143">
        <v>1.7</v>
      </c>
      <c r="D53" s="158" t="s">
        <v>117</v>
      </c>
      <c r="E53" s="145">
        <v>3.5</v>
      </c>
      <c r="F53" s="146" t="s">
        <v>112</v>
      </c>
      <c r="G53" s="152"/>
      <c r="H53" s="153"/>
      <c r="I53" s="183">
        <f t="shared" ref="I53:I65" si="22">E53*G53</f>
        <v>0</v>
      </c>
      <c r="J53" s="154">
        <f t="shared" ref="J53:J65" si="23">E53*H53</f>
        <v>0</v>
      </c>
    </row>
    <row r="54" spans="2:10" ht="55.5" x14ac:dyDescent="0.45">
      <c r="B54" s="151" t="s">
        <v>94</v>
      </c>
      <c r="C54" s="143">
        <v>3.2</v>
      </c>
      <c r="D54" s="144" t="s">
        <v>67</v>
      </c>
      <c r="E54" s="145">
        <v>0.8</v>
      </c>
      <c r="F54" s="146" t="s">
        <v>112</v>
      </c>
      <c r="G54" s="152"/>
      <c r="H54" s="200"/>
      <c r="I54" s="183">
        <f t="shared" si="22"/>
        <v>0</v>
      </c>
      <c r="J54" s="154">
        <f t="shared" si="23"/>
        <v>0</v>
      </c>
    </row>
    <row r="55" spans="2:10" ht="55.5" x14ac:dyDescent="0.45">
      <c r="B55" s="151" t="s">
        <v>94</v>
      </c>
      <c r="C55" s="143">
        <v>3.3</v>
      </c>
      <c r="D55" s="201" t="s">
        <v>37</v>
      </c>
      <c r="E55" s="202">
        <v>1.2</v>
      </c>
      <c r="F55" s="203" t="s">
        <v>112</v>
      </c>
      <c r="G55" s="156"/>
      <c r="H55" s="204"/>
      <c r="I55" s="205">
        <f t="shared" si="22"/>
        <v>0</v>
      </c>
      <c r="J55" s="206">
        <f t="shared" si="23"/>
        <v>0</v>
      </c>
    </row>
    <row r="56" spans="2:10" ht="55.5" x14ac:dyDescent="0.45">
      <c r="B56" s="151" t="s">
        <v>94</v>
      </c>
      <c r="C56" s="143" t="s">
        <v>66</v>
      </c>
      <c r="D56" s="158" t="s">
        <v>39</v>
      </c>
      <c r="E56" s="145">
        <v>4</v>
      </c>
      <c r="F56" s="146" t="s">
        <v>1</v>
      </c>
      <c r="G56" s="152"/>
      <c r="H56" s="153"/>
      <c r="I56" s="183">
        <f>E56*G56</f>
        <v>0</v>
      </c>
      <c r="J56" s="154">
        <f>E56*H56</f>
        <v>0</v>
      </c>
    </row>
    <row r="57" spans="2:10" ht="74" x14ac:dyDescent="0.45">
      <c r="B57" s="151" t="s">
        <v>94</v>
      </c>
      <c r="C57" s="143">
        <v>3.5</v>
      </c>
      <c r="D57" s="191" t="s">
        <v>38</v>
      </c>
      <c r="E57" s="145">
        <v>15</v>
      </c>
      <c r="F57" s="146" t="s">
        <v>112</v>
      </c>
      <c r="G57" s="152"/>
      <c r="H57" s="200"/>
      <c r="I57" s="183">
        <f t="shared" ref="I57:I58" si="24">E57*G57</f>
        <v>0</v>
      </c>
      <c r="J57" s="154">
        <f t="shared" ref="J57:J58" si="25">E57*H57</f>
        <v>0</v>
      </c>
    </row>
    <row r="58" spans="2:10" ht="55.5" x14ac:dyDescent="0.45">
      <c r="B58" s="151" t="s">
        <v>95</v>
      </c>
      <c r="C58" s="143">
        <v>4.0999999999999996</v>
      </c>
      <c r="D58" s="144" t="s">
        <v>35</v>
      </c>
      <c r="E58" s="145">
        <v>2</v>
      </c>
      <c r="F58" s="146" t="s">
        <v>112</v>
      </c>
      <c r="G58" s="152"/>
      <c r="H58" s="153"/>
      <c r="I58" s="183">
        <f t="shared" si="24"/>
        <v>0</v>
      </c>
      <c r="J58" s="154">
        <f t="shared" si="25"/>
        <v>0</v>
      </c>
    </row>
    <row r="59" spans="2:10" ht="55.5" x14ac:dyDescent="0.45">
      <c r="B59" s="151" t="s">
        <v>101</v>
      </c>
      <c r="C59" s="143">
        <v>5.0999999999999996</v>
      </c>
      <c r="D59" s="144" t="s">
        <v>65</v>
      </c>
      <c r="E59" s="145">
        <v>25</v>
      </c>
      <c r="F59" s="146" t="s">
        <v>112</v>
      </c>
      <c r="G59" s="152"/>
      <c r="H59" s="153"/>
      <c r="I59" s="183">
        <f t="shared" si="22"/>
        <v>0</v>
      </c>
      <c r="J59" s="154">
        <f t="shared" si="23"/>
        <v>0</v>
      </c>
    </row>
    <row r="60" spans="2:10" ht="37" x14ac:dyDescent="0.45">
      <c r="B60" s="151" t="s">
        <v>101</v>
      </c>
      <c r="C60" s="143">
        <v>5.2</v>
      </c>
      <c r="D60" s="144" t="s">
        <v>74</v>
      </c>
      <c r="E60" s="145">
        <v>36</v>
      </c>
      <c r="F60" s="146" t="s">
        <v>5</v>
      </c>
      <c r="G60" s="152"/>
      <c r="H60" s="153"/>
      <c r="I60" s="183">
        <f t="shared" si="22"/>
        <v>0</v>
      </c>
      <c r="J60" s="154">
        <f t="shared" si="23"/>
        <v>0</v>
      </c>
    </row>
    <row r="61" spans="2:10" ht="37" x14ac:dyDescent="0.45">
      <c r="B61" s="151" t="s">
        <v>101</v>
      </c>
      <c r="C61" s="143">
        <v>5.4</v>
      </c>
      <c r="D61" s="144" t="s">
        <v>13</v>
      </c>
      <c r="E61" s="145">
        <v>25</v>
      </c>
      <c r="F61" s="146" t="s">
        <v>112</v>
      </c>
      <c r="G61" s="152"/>
      <c r="H61" s="153"/>
      <c r="I61" s="183">
        <f t="shared" si="22"/>
        <v>0</v>
      </c>
      <c r="J61" s="154">
        <f t="shared" si="23"/>
        <v>0</v>
      </c>
    </row>
    <row r="62" spans="2:10" ht="37" x14ac:dyDescent="0.45">
      <c r="B62" s="151" t="s">
        <v>96</v>
      </c>
      <c r="C62" s="143">
        <v>6.4</v>
      </c>
      <c r="D62" s="144" t="s">
        <v>126</v>
      </c>
      <c r="E62" s="145">
        <v>2</v>
      </c>
      <c r="F62" s="146" t="s">
        <v>1</v>
      </c>
      <c r="G62" s="157"/>
      <c r="H62" s="157"/>
      <c r="I62" s="183">
        <f t="shared" si="22"/>
        <v>0</v>
      </c>
      <c r="J62" s="154">
        <f t="shared" si="23"/>
        <v>0</v>
      </c>
    </row>
    <row r="63" spans="2:10" ht="37" x14ac:dyDescent="0.45">
      <c r="B63" s="151" t="s">
        <v>96</v>
      </c>
      <c r="C63" s="143" t="s">
        <v>46</v>
      </c>
      <c r="D63" s="144" t="s">
        <v>21</v>
      </c>
      <c r="E63" s="145">
        <v>58.5</v>
      </c>
      <c r="F63" s="207" t="s">
        <v>6</v>
      </c>
      <c r="G63" s="156"/>
      <c r="H63" s="157"/>
      <c r="I63" s="183">
        <f t="shared" si="22"/>
        <v>0</v>
      </c>
      <c r="J63" s="154">
        <f t="shared" si="23"/>
        <v>0</v>
      </c>
    </row>
    <row r="64" spans="2:10" ht="37" x14ac:dyDescent="0.45">
      <c r="B64" s="151" t="s">
        <v>96</v>
      </c>
      <c r="C64" s="143" t="s">
        <v>47</v>
      </c>
      <c r="D64" s="144" t="s">
        <v>24</v>
      </c>
      <c r="E64" s="145">
        <v>8</v>
      </c>
      <c r="F64" s="146" t="s">
        <v>112</v>
      </c>
      <c r="G64" s="156"/>
      <c r="H64" s="157"/>
      <c r="I64" s="183">
        <f t="shared" si="22"/>
        <v>0</v>
      </c>
      <c r="J64" s="154">
        <f t="shared" si="23"/>
        <v>0</v>
      </c>
    </row>
    <row r="65" spans="2:10" ht="37" x14ac:dyDescent="0.45">
      <c r="B65" s="151" t="s">
        <v>96</v>
      </c>
      <c r="C65" s="143" t="s">
        <v>49</v>
      </c>
      <c r="D65" s="144" t="s">
        <v>138</v>
      </c>
      <c r="E65" s="145">
        <v>12</v>
      </c>
      <c r="F65" s="146" t="s">
        <v>112</v>
      </c>
      <c r="G65" s="157"/>
      <c r="H65" s="157"/>
      <c r="I65" s="183">
        <f t="shared" si="22"/>
        <v>0</v>
      </c>
      <c r="J65" s="154">
        <f t="shared" si="23"/>
        <v>0</v>
      </c>
    </row>
    <row r="66" spans="2:10" x14ac:dyDescent="0.45">
      <c r="B66" s="142" t="s">
        <v>102</v>
      </c>
      <c r="C66" s="143" t="s">
        <v>50</v>
      </c>
      <c r="D66" s="158" t="s">
        <v>44</v>
      </c>
      <c r="E66" s="145">
        <v>160</v>
      </c>
      <c r="F66" s="146" t="s">
        <v>112</v>
      </c>
      <c r="G66" s="152"/>
      <c r="H66" s="153"/>
      <c r="I66" s="183">
        <f>E66*G66</f>
        <v>0</v>
      </c>
      <c r="J66" s="154">
        <f>E66*H66</f>
        <v>0</v>
      </c>
    </row>
    <row r="67" spans="2:10" ht="37" x14ac:dyDescent="0.45">
      <c r="B67" s="142" t="s">
        <v>102</v>
      </c>
      <c r="C67" s="143" t="s">
        <v>51</v>
      </c>
      <c r="D67" s="158" t="s">
        <v>55</v>
      </c>
      <c r="E67" s="145">
        <v>160</v>
      </c>
      <c r="F67" s="146" t="s">
        <v>112</v>
      </c>
      <c r="G67" s="152"/>
      <c r="H67" s="153"/>
      <c r="I67" s="183">
        <f t="shared" ref="I67" si="26">E67*G67</f>
        <v>0</v>
      </c>
      <c r="J67" s="154">
        <f t="shared" ref="J67" si="27">E67*H67</f>
        <v>0</v>
      </c>
    </row>
    <row r="68" spans="2:10" s="40" customFormat="1" x14ac:dyDescent="0.35">
      <c r="B68" s="187"/>
      <c r="C68" s="185"/>
      <c r="D68" s="185"/>
      <c r="E68" s="185"/>
      <c r="F68" s="185"/>
      <c r="G68" s="185"/>
      <c r="H68" s="185"/>
      <c r="I68" s="165">
        <f>SUM(I51:I67)</f>
        <v>0</v>
      </c>
      <c r="J68" s="165">
        <f>SUM(J51:J67)</f>
        <v>0</v>
      </c>
    </row>
    <row r="69" spans="2:10" s="40" customFormat="1" x14ac:dyDescent="0.35">
      <c r="B69" s="251" t="s">
        <v>143</v>
      </c>
      <c r="C69" s="252"/>
      <c r="D69" s="252"/>
      <c r="E69" s="252"/>
      <c r="F69" s="252"/>
      <c r="G69" s="252"/>
      <c r="H69" s="252"/>
      <c r="I69" s="252"/>
      <c r="J69" s="252"/>
    </row>
    <row r="70" spans="2:10" x14ac:dyDescent="0.45">
      <c r="B70" s="208"/>
      <c r="C70" s="209"/>
      <c r="D70" s="167" t="s">
        <v>144</v>
      </c>
      <c r="E70" s="210">
        <v>70</v>
      </c>
      <c r="F70" s="211" t="s">
        <v>137</v>
      </c>
      <c r="G70" s="208"/>
      <c r="H70" s="208"/>
      <c r="I70" s="208"/>
      <c r="J70" s="208"/>
    </row>
    <row r="71" spans="2:10" x14ac:dyDescent="0.45">
      <c r="B71" s="208"/>
      <c r="C71" s="209"/>
      <c r="D71" s="167" t="s">
        <v>145</v>
      </c>
      <c r="E71" s="210">
        <v>1</v>
      </c>
      <c r="F71" s="211" t="s">
        <v>134</v>
      </c>
      <c r="G71" s="208"/>
      <c r="H71" s="208"/>
      <c r="I71" s="208"/>
      <c r="J71" s="208"/>
    </row>
    <row r="72" spans="2:10" x14ac:dyDescent="0.45">
      <c r="B72" s="187"/>
      <c r="C72" s="185"/>
      <c r="D72" s="185"/>
      <c r="E72" s="185"/>
      <c r="F72" s="185"/>
      <c r="G72" s="185"/>
      <c r="H72" s="185"/>
      <c r="I72" s="165">
        <f>SUM(I70:I71)</f>
        <v>0</v>
      </c>
      <c r="J72" s="165">
        <f>SUM(J70:J71)</f>
        <v>0</v>
      </c>
    </row>
    <row r="74" spans="2:10" x14ac:dyDescent="0.45">
      <c r="B74" s="251" t="s">
        <v>150</v>
      </c>
      <c r="C74" s="252"/>
      <c r="D74" s="252"/>
      <c r="E74" s="252"/>
      <c r="F74" s="252"/>
      <c r="G74" s="252"/>
      <c r="H74" s="252"/>
      <c r="I74" s="252"/>
      <c r="J74" s="252"/>
    </row>
    <row r="75" spans="2:10" ht="37" x14ac:dyDescent="0.45">
      <c r="B75" s="131"/>
      <c r="C75" s="212">
        <v>1</v>
      </c>
      <c r="D75" s="167" t="s">
        <v>151</v>
      </c>
      <c r="E75" s="213">
        <v>3</v>
      </c>
      <c r="F75" s="213" t="s">
        <v>1</v>
      </c>
      <c r="G75" s="214"/>
      <c r="H75" s="214"/>
      <c r="I75" s="214"/>
      <c r="J75" s="214"/>
    </row>
    <row r="76" spans="2:10" ht="37" x14ac:dyDescent="0.45">
      <c r="B76" s="131"/>
      <c r="C76" s="212">
        <v>2</v>
      </c>
      <c r="D76" s="167" t="s">
        <v>152</v>
      </c>
      <c r="E76" s="213">
        <v>2</v>
      </c>
      <c r="F76" s="213" t="s">
        <v>1</v>
      </c>
      <c r="G76" s="214"/>
      <c r="H76" s="214"/>
      <c r="I76" s="214"/>
      <c r="J76" s="214"/>
    </row>
    <row r="77" spans="2:10" x14ac:dyDescent="0.45">
      <c r="B77" s="208"/>
      <c r="C77" s="215">
        <v>3</v>
      </c>
      <c r="D77" s="167" t="s">
        <v>144</v>
      </c>
      <c r="E77" s="210">
        <v>10</v>
      </c>
      <c r="F77" s="211" t="s">
        <v>137</v>
      </c>
      <c r="G77" s="208"/>
      <c r="H77" s="208"/>
      <c r="I77" s="208"/>
      <c r="J77" s="208"/>
    </row>
    <row r="78" spans="2:10" x14ac:dyDescent="0.45">
      <c r="B78" s="187"/>
      <c r="C78" s="185"/>
      <c r="D78" s="185"/>
      <c r="E78" s="185"/>
      <c r="F78" s="185"/>
      <c r="G78" s="185"/>
      <c r="H78" s="185"/>
      <c r="I78" s="165">
        <f>SUM(I77)</f>
        <v>0</v>
      </c>
      <c r="J78" s="165">
        <f>SUM(J77)</f>
        <v>0</v>
      </c>
    </row>
    <row r="79" spans="2:10" x14ac:dyDescent="0.45">
      <c r="B79" s="208"/>
      <c r="C79" s="209"/>
      <c r="D79" s="209"/>
      <c r="E79" s="209"/>
      <c r="F79" s="209"/>
      <c r="G79" s="208"/>
      <c r="H79" s="208"/>
      <c r="I79" s="208"/>
      <c r="J79" s="208"/>
    </row>
    <row r="80" spans="2:10" x14ac:dyDescent="0.45">
      <c r="B80" s="208"/>
      <c r="C80" s="209"/>
      <c r="D80" s="209"/>
      <c r="E80" s="209"/>
      <c r="F80" s="209"/>
      <c r="G80" s="208"/>
      <c r="H80" s="208"/>
      <c r="I80" s="208"/>
      <c r="J80" s="208"/>
    </row>
    <row r="81" spans="2:10" x14ac:dyDescent="0.45">
      <c r="B81" s="208"/>
      <c r="C81" s="209"/>
      <c r="D81" s="209"/>
      <c r="E81" s="209"/>
      <c r="F81" s="209"/>
      <c r="G81" s="208"/>
      <c r="H81" s="208"/>
      <c r="I81" s="208"/>
      <c r="J81" s="208"/>
    </row>
  </sheetData>
  <mergeCells count="9">
    <mergeCell ref="B74:J74"/>
    <mergeCell ref="B14:J14"/>
    <mergeCell ref="B69:J69"/>
    <mergeCell ref="I1:J1"/>
    <mergeCell ref="B1:B2"/>
    <mergeCell ref="C1:C2"/>
    <mergeCell ref="D1:D2"/>
    <mergeCell ref="E1:F2"/>
    <mergeCell ref="G1:H1"/>
  </mergeCells>
  <printOptions horizontalCentered="1"/>
  <pageMargins left="0" right="0" top="0.74803149606299213" bottom="0.74803149606299213" header="0.31496062992125984" footer="0.31496062992125984"/>
  <pageSetup paperSize="8" scale="36" fitToWidth="0" orientation="portrait" r:id="rId1"/>
  <headerFooter>
    <oddHeader>&amp;LFővárosi Vízművek Zrt. &amp;CFerihegyi úti új gépház rekkonstrukciója
&amp;"-,Félkövér"&amp;12Helyiségenkénti költségvetés&amp;RÉPÍTÉSI MUNKÁK</oddHeader>
    <oddFooter>&amp;R&amp;P</oddFooter>
  </headerFooter>
  <rowBreaks count="5" manualBreakCount="5">
    <brk id="17" max="16383" man="1"/>
    <brk id="34" min="1" max="9" man="1"/>
    <brk id="42" min="1" max="9" man="1"/>
    <brk id="45" min="1" max="9" man="1"/>
    <brk id="49" min="1" max="9" man="1"/>
  </rowBreaks>
  <ignoredErrors>
    <ignoredError sqref="C7:C8 C11:C12 C19:C22 C9:C10 C36:C41 C47:C48 C63:C67 C51 C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6"/>
  <sheetViews>
    <sheetView tabSelected="1" zoomScale="90" zoomScaleNormal="90" workbookViewId="0">
      <pane ySplit="1" topLeftCell="A53" activePane="bottomLeft" state="frozen"/>
      <selection pane="bottomLeft" activeCell="U36" sqref="U36"/>
    </sheetView>
  </sheetViews>
  <sheetFormatPr defaultColWidth="9.08984375" defaultRowHeight="14.5" x14ac:dyDescent="0.35"/>
  <cols>
    <col min="1" max="1" width="3.54296875" style="54" customWidth="1"/>
    <col min="2" max="2" width="22.54296875" style="1" customWidth="1"/>
    <col min="3" max="3" width="5.08984375" style="9" customWidth="1"/>
    <col min="4" max="4" width="40.36328125" style="76" customWidth="1"/>
    <col min="5" max="5" width="9.08984375" style="74"/>
    <col min="6" max="6" width="7.36328125" style="75" customWidth="1"/>
    <col min="7" max="7" width="10" style="75" customWidth="1"/>
    <col min="8" max="8" width="10" style="51" customWidth="1"/>
    <col min="9" max="9" width="10" style="75" customWidth="1"/>
    <col min="10" max="10" width="10" style="51" customWidth="1"/>
    <col min="11" max="11" width="5.54296875" style="124" customWidth="1"/>
    <col min="12" max="13" width="5.54296875" style="75" customWidth="1"/>
    <col min="14" max="18" width="5.54296875" style="123" customWidth="1"/>
    <col min="19" max="19" width="5.54296875" style="54" customWidth="1"/>
    <col min="20" max="16384" width="9.08984375" style="54"/>
  </cols>
  <sheetData>
    <row r="1" spans="2:19" s="101" customFormat="1" ht="109.5" customHeight="1" x14ac:dyDescent="0.35">
      <c r="C1" s="102"/>
      <c r="K1" s="138" t="s">
        <v>111</v>
      </c>
      <c r="L1" s="139" t="s">
        <v>56</v>
      </c>
      <c r="M1" s="139" t="s">
        <v>34</v>
      </c>
      <c r="N1" s="140" t="s">
        <v>57</v>
      </c>
      <c r="O1" s="140" t="s">
        <v>59</v>
      </c>
      <c r="P1" s="140" t="s">
        <v>60</v>
      </c>
      <c r="Q1" s="140" t="s">
        <v>63</v>
      </c>
      <c r="R1" s="140" t="s">
        <v>64</v>
      </c>
      <c r="S1" s="139" t="s">
        <v>150</v>
      </c>
    </row>
    <row r="2" spans="2:19" s="26" customFormat="1" ht="15.65" x14ac:dyDescent="0.3">
      <c r="B2" s="24"/>
      <c r="C2" s="29"/>
      <c r="D2" s="22"/>
      <c r="E2" s="23"/>
      <c r="F2" s="24"/>
      <c r="G2" s="24"/>
      <c r="H2" s="25"/>
      <c r="I2" s="24"/>
      <c r="J2" s="25"/>
      <c r="K2" s="235"/>
      <c r="L2" s="236"/>
      <c r="M2" s="236"/>
      <c r="N2" s="237"/>
      <c r="O2" s="237"/>
      <c r="P2" s="237"/>
      <c r="Q2" s="237"/>
      <c r="R2" s="237"/>
      <c r="S2" s="236"/>
    </row>
    <row r="3" spans="2:19" s="28" customFormat="1" ht="15.65" x14ac:dyDescent="0.3">
      <c r="B3" s="24"/>
      <c r="C3" s="30"/>
      <c r="D3" s="22"/>
      <c r="E3" s="22"/>
      <c r="F3" s="22"/>
      <c r="G3" s="22"/>
      <c r="H3" s="27"/>
      <c r="I3" s="22"/>
      <c r="J3" s="27"/>
      <c r="K3" s="235"/>
      <c r="L3" s="236"/>
      <c r="M3" s="236"/>
      <c r="N3" s="237"/>
      <c r="O3" s="237"/>
      <c r="P3" s="237"/>
      <c r="Q3" s="237"/>
      <c r="R3" s="237"/>
      <c r="S3" s="236"/>
    </row>
    <row r="4" spans="2:19" s="28" customFormat="1" ht="15.65" x14ac:dyDescent="0.3">
      <c r="B4" s="24"/>
      <c r="C4" s="30"/>
      <c r="D4" s="22"/>
      <c r="E4" s="22"/>
      <c r="F4" s="22"/>
      <c r="G4" s="22"/>
      <c r="H4" s="27"/>
      <c r="I4" s="22"/>
      <c r="J4" s="27"/>
      <c r="K4" s="235"/>
      <c r="L4" s="236"/>
      <c r="M4" s="236"/>
      <c r="N4" s="237"/>
      <c r="O4" s="237"/>
      <c r="P4" s="237"/>
      <c r="Q4" s="237"/>
      <c r="R4" s="237"/>
      <c r="S4" s="236"/>
    </row>
    <row r="5" spans="2:19" s="51" customFormat="1" ht="10.5" customHeight="1" thickBot="1" x14ac:dyDescent="0.35">
      <c r="B5" s="2"/>
      <c r="C5" s="11"/>
      <c r="D5" s="52"/>
      <c r="E5" s="52"/>
      <c r="F5" s="52"/>
      <c r="G5" s="52"/>
      <c r="H5" s="53"/>
      <c r="I5" s="52"/>
      <c r="J5" s="53"/>
      <c r="K5" s="238"/>
      <c r="L5" s="239"/>
      <c r="M5" s="239"/>
      <c r="N5" s="240"/>
      <c r="O5" s="240"/>
      <c r="P5" s="240"/>
      <c r="Q5" s="240"/>
      <c r="R5" s="240"/>
      <c r="S5" s="239"/>
    </row>
    <row r="6" spans="2:19" s="5" customFormat="1" ht="16.5" customHeight="1" x14ac:dyDescent="0.35">
      <c r="B6" s="263" t="s">
        <v>0</v>
      </c>
      <c r="C6" s="274" t="s">
        <v>29</v>
      </c>
      <c r="D6" s="268" t="s">
        <v>25</v>
      </c>
      <c r="E6" s="270" t="s">
        <v>18</v>
      </c>
      <c r="F6" s="271"/>
      <c r="G6" s="265" t="s">
        <v>33</v>
      </c>
      <c r="H6" s="266"/>
      <c r="I6" s="265" t="s">
        <v>32</v>
      </c>
      <c r="J6" s="267"/>
      <c r="K6" s="241"/>
      <c r="L6" s="242"/>
      <c r="M6" s="243"/>
      <c r="N6" s="244"/>
      <c r="O6" s="244"/>
      <c r="P6" s="244"/>
      <c r="Q6" s="244"/>
      <c r="R6" s="244"/>
      <c r="S6" s="243"/>
    </row>
    <row r="7" spans="2:19" s="5" customFormat="1" ht="19.5" customHeight="1" thickBot="1" x14ac:dyDescent="0.4">
      <c r="B7" s="264"/>
      <c r="C7" s="275"/>
      <c r="D7" s="269"/>
      <c r="E7" s="272"/>
      <c r="F7" s="273"/>
      <c r="G7" s="7" t="s">
        <v>30</v>
      </c>
      <c r="H7" s="7" t="s">
        <v>31</v>
      </c>
      <c r="I7" s="7" t="s">
        <v>30</v>
      </c>
      <c r="J7" s="132" t="s">
        <v>31</v>
      </c>
      <c r="K7" s="241"/>
      <c r="L7" s="242"/>
      <c r="M7" s="243"/>
      <c r="N7" s="244"/>
      <c r="O7" s="244"/>
      <c r="P7" s="244"/>
      <c r="Q7" s="244"/>
      <c r="R7" s="244"/>
      <c r="S7" s="243"/>
    </row>
    <row r="8" spans="2:19" ht="18.75" customHeight="1" x14ac:dyDescent="0.35">
      <c r="B8" s="276" t="s">
        <v>120</v>
      </c>
      <c r="C8" s="103" t="s">
        <v>58</v>
      </c>
      <c r="D8" s="104" t="s">
        <v>9</v>
      </c>
      <c r="E8" s="105">
        <v>1.3</v>
      </c>
      <c r="F8" s="106" t="s">
        <v>108</v>
      </c>
      <c r="G8" s="107"/>
      <c r="H8" s="108"/>
      <c r="I8" s="107">
        <f>E8*G8</f>
        <v>0</v>
      </c>
      <c r="J8" s="108">
        <f>E8*H8</f>
        <v>0</v>
      </c>
      <c r="K8" s="238">
        <v>1.3</v>
      </c>
      <c r="L8" s="239"/>
      <c r="M8" s="239"/>
      <c r="N8" s="240">
        <v>0</v>
      </c>
      <c r="O8" s="240"/>
      <c r="P8" s="240"/>
      <c r="Q8" s="240"/>
      <c r="R8" s="240">
        <v>1.3</v>
      </c>
      <c r="S8" s="239"/>
    </row>
    <row r="9" spans="2:19" ht="18.75" customHeight="1" x14ac:dyDescent="0.35">
      <c r="B9" s="277"/>
      <c r="C9" s="109">
        <v>1.3</v>
      </c>
      <c r="D9" s="110" t="s">
        <v>11</v>
      </c>
      <c r="E9" s="111">
        <v>4</v>
      </c>
      <c r="F9" s="112" t="s">
        <v>109</v>
      </c>
      <c r="G9" s="113"/>
      <c r="H9" s="114"/>
      <c r="I9" s="115">
        <f t="shared" ref="I9:I14" si="0">E9*G9</f>
        <v>0</v>
      </c>
      <c r="J9" s="116">
        <f t="shared" ref="J9:J14" si="1">E9*H9</f>
        <v>0</v>
      </c>
      <c r="K9" s="238">
        <f t="shared" ref="K9" si="2">L9+M9+N9+O9+P9+Q9+R9</f>
        <v>4</v>
      </c>
      <c r="L9" s="239"/>
      <c r="M9" s="239"/>
      <c r="N9" s="240">
        <v>0</v>
      </c>
      <c r="O9" s="240">
        <v>0</v>
      </c>
      <c r="P9" s="240">
        <v>0</v>
      </c>
      <c r="Q9" s="240">
        <v>0</v>
      </c>
      <c r="R9" s="240">
        <v>4</v>
      </c>
      <c r="S9" s="239"/>
    </row>
    <row r="10" spans="2:19" ht="18.75" customHeight="1" x14ac:dyDescent="0.35">
      <c r="B10" s="277"/>
      <c r="C10" s="109">
        <v>1.4</v>
      </c>
      <c r="D10" s="110" t="s">
        <v>10</v>
      </c>
      <c r="E10" s="111">
        <v>69</v>
      </c>
      <c r="F10" s="112" t="s">
        <v>109</v>
      </c>
      <c r="G10" s="113"/>
      <c r="H10" s="114"/>
      <c r="I10" s="115">
        <f t="shared" si="0"/>
        <v>0</v>
      </c>
      <c r="J10" s="116">
        <f t="shared" si="1"/>
        <v>0</v>
      </c>
      <c r="K10" s="238">
        <f>L10+M10+N10+O10+P10+Q10+R10</f>
        <v>69</v>
      </c>
      <c r="L10" s="239">
        <f>helyiségenként!E4</f>
        <v>33</v>
      </c>
      <c r="M10" s="239">
        <v>36</v>
      </c>
      <c r="N10" s="240">
        <v>0</v>
      </c>
      <c r="O10" s="240">
        <v>0</v>
      </c>
      <c r="P10" s="240">
        <v>0</v>
      </c>
      <c r="Q10" s="240">
        <v>0</v>
      </c>
      <c r="R10" s="240"/>
      <c r="S10" s="239"/>
    </row>
    <row r="11" spans="2:19" ht="18.75" customHeight="1" x14ac:dyDescent="0.35">
      <c r="B11" s="277"/>
      <c r="C11" s="109">
        <v>1.5</v>
      </c>
      <c r="D11" s="110" t="s">
        <v>7</v>
      </c>
      <c r="E11" s="230">
        <v>0</v>
      </c>
      <c r="F11" s="231" t="s">
        <v>109</v>
      </c>
      <c r="G11" s="113"/>
      <c r="H11" s="114"/>
      <c r="I11" s="115">
        <f t="shared" si="0"/>
        <v>0</v>
      </c>
      <c r="J11" s="116">
        <f t="shared" si="1"/>
        <v>0</v>
      </c>
      <c r="K11" s="238">
        <v>0</v>
      </c>
      <c r="L11" s="239"/>
      <c r="M11" s="239"/>
      <c r="N11" s="240"/>
      <c r="O11" s="240"/>
      <c r="P11" s="240">
        <v>0</v>
      </c>
      <c r="Q11" s="240"/>
      <c r="R11" s="240"/>
      <c r="S11" s="239"/>
    </row>
    <row r="12" spans="2:19" ht="18.75" customHeight="1" x14ac:dyDescent="0.35">
      <c r="B12" s="277"/>
      <c r="C12" s="109">
        <v>1.6</v>
      </c>
      <c r="D12" s="110" t="s">
        <v>8</v>
      </c>
      <c r="E12" s="230">
        <v>0</v>
      </c>
      <c r="F12" s="234" t="s">
        <v>3</v>
      </c>
      <c r="G12" s="113"/>
      <c r="H12" s="114"/>
      <c r="I12" s="115">
        <f t="shared" si="0"/>
        <v>0</v>
      </c>
      <c r="J12" s="116">
        <f t="shared" si="1"/>
        <v>0</v>
      </c>
      <c r="K12" s="238">
        <v>0</v>
      </c>
      <c r="L12" s="239"/>
      <c r="M12" s="239"/>
      <c r="N12" s="240"/>
      <c r="O12" s="240"/>
      <c r="P12" s="240">
        <v>0</v>
      </c>
      <c r="Q12" s="240"/>
      <c r="R12" s="240"/>
      <c r="S12" s="239"/>
    </row>
    <row r="13" spans="2:19" ht="18.75" customHeight="1" x14ac:dyDescent="0.35">
      <c r="B13" s="277"/>
      <c r="C13" s="109">
        <v>1.7</v>
      </c>
      <c r="D13" s="110" t="s">
        <v>12</v>
      </c>
      <c r="E13" s="230">
        <v>0</v>
      </c>
      <c r="F13" s="231" t="s">
        <v>109</v>
      </c>
      <c r="G13" s="115"/>
      <c r="H13" s="116"/>
      <c r="I13" s="115">
        <f t="shared" si="0"/>
        <v>0</v>
      </c>
      <c r="J13" s="116">
        <f t="shared" si="1"/>
        <v>0</v>
      </c>
      <c r="K13" s="238">
        <v>0</v>
      </c>
      <c r="L13" s="239"/>
      <c r="M13" s="239"/>
      <c r="N13" s="240">
        <v>0</v>
      </c>
      <c r="O13" s="240"/>
      <c r="P13" s="240">
        <v>0</v>
      </c>
      <c r="Q13" s="240">
        <v>0</v>
      </c>
      <c r="R13" s="240">
        <v>3.5</v>
      </c>
      <c r="S13" s="239"/>
    </row>
    <row r="14" spans="2:19" ht="18.75" customHeight="1" x14ac:dyDescent="0.35">
      <c r="B14" s="277"/>
      <c r="C14" s="117">
        <v>1.8</v>
      </c>
      <c r="D14" s="118" t="s">
        <v>4</v>
      </c>
      <c r="E14" s="230">
        <v>90</v>
      </c>
      <c r="F14" s="231" t="s">
        <v>109</v>
      </c>
      <c r="G14" s="119"/>
      <c r="H14" s="120"/>
      <c r="I14" s="121">
        <f t="shared" si="0"/>
        <v>0</v>
      </c>
      <c r="J14" s="133">
        <f t="shared" si="1"/>
        <v>0</v>
      </c>
      <c r="K14" s="238">
        <f t="shared" ref="K14" si="3">L14+M14+N14+O14+P14+Q14+R14</f>
        <v>90</v>
      </c>
      <c r="L14" s="239"/>
      <c r="M14" s="239">
        <v>90</v>
      </c>
      <c r="N14" s="240"/>
      <c r="O14" s="240"/>
      <c r="P14" s="240">
        <v>0</v>
      </c>
      <c r="Q14" s="240"/>
      <c r="R14" s="240"/>
      <c r="S14" s="239"/>
    </row>
    <row r="15" spans="2:19" ht="18.75" customHeight="1" thickBot="1" x14ac:dyDescent="0.4">
      <c r="B15" s="278"/>
      <c r="C15" s="109" t="s">
        <v>159</v>
      </c>
      <c r="D15" s="229" t="s">
        <v>160</v>
      </c>
      <c r="E15" s="230">
        <v>80</v>
      </c>
      <c r="F15" s="231" t="s">
        <v>109</v>
      </c>
      <c r="G15" s="113"/>
      <c r="H15" s="113"/>
      <c r="I15" s="115">
        <v>0</v>
      </c>
      <c r="J15" s="115">
        <v>0</v>
      </c>
      <c r="K15" s="238">
        <v>80</v>
      </c>
      <c r="L15" s="239"/>
      <c r="M15" s="239"/>
      <c r="N15" s="240"/>
      <c r="O15" s="240"/>
      <c r="P15" s="240">
        <v>70</v>
      </c>
      <c r="Q15" s="240"/>
      <c r="R15" s="240"/>
      <c r="S15" s="239">
        <v>10</v>
      </c>
    </row>
    <row r="16" spans="2:19" s="61" customFormat="1" ht="24.75" customHeight="1" thickBot="1" x14ac:dyDescent="0.4">
      <c r="B16" s="15" t="s">
        <v>27</v>
      </c>
      <c r="C16" s="224"/>
      <c r="D16" s="225"/>
      <c r="E16" s="226"/>
      <c r="F16" s="227"/>
      <c r="G16" s="227"/>
      <c r="H16" s="227"/>
      <c r="I16" s="228">
        <f>SUM(I8:I15)</f>
        <v>0</v>
      </c>
      <c r="J16" s="228">
        <f>SUM(J8:J15)</f>
        <v>0</v>
      </c>
      <c r="K16" s="238"/>
      <c r="L16" s="239"/>
      <c r="M16" s="239"/>
      <c r="N16" s="240"/>
      <c r="O16" s="240"/>
      <c r="P16" s="240"/>
      <c r="Q16" s="240"/>
      <c r="R16" s="240"/>
      <c r="S16" s="239"/>
    </row>
    <row r="17" spans="2:19" ht="15" thickBot="1" x14ac:dyDescent="0.35">
      <c r="B17" s="4"/>
      <c r="C17" s="12"/>
      <c r="D17" s="52"/>
      <c r="E17" s="65"/>
      <c r="F17" s="66"/>
      <c r="G17" s="66"/>
      <c r="H17" s="67"/>
      <c r="I17" s="66"/>
      <c r="J17" s="67"/>
      <c r="K17" s="241"/>
      <c r="L17" s="242"/>
      <c r="M17" s="239"/>
      <c r="N17" s="240"/>
      <c r="O17" s="240"/>
      <c r="P17" s="240"/>
      <c r="Q17" s="240"/>
      <c r="R17" s="240"/>
      <c r="S17" s="239"/>
    </row>
    <row r="18" spans="2:19" s="5" customFormat="1" ht="16.5" customHeight="1" x14ac:dyDescent="0.35">
      <c r="B18" s="263" t="s">
        <v>2</v>
      </c>
      <c r="C18" s="274" t="s">
        <v>29</v>
      </c>
      <c r="D18" s="268" t="s">
        <v>25</v>
      </c>
      <c r="E18" s="270" t="s">
        <v>18</v>
      </c>
      <c r="F18" s="271"/>
      <c r="G18" s="265" t="s">
        <v>33</v>
      </c>
      <c r="H18" s="266"/>
      <c r="I18" s="265" t="s">
        <v>32</v>
      </c>
      <c r="J18" s="267"/>
      <c r="K18" s="241"/>
      <c r="L18" s="242"/>
      <c r="M18" s="243"/>
      <c r="N18" s="244"/>
      <c r="O18" s="244"/>
      <c r="P18" s="244"/>
      <c r="Q18" s="244"/>
      <c r="R18" s="244"/>
      <c r="S18" s="243"/>
    </row>
    <row r="19" spans="2:19" s="5" customFormat="1" ht="19.5" customHeight="1" thickBot="1" x14ac:dyDescent="0.4">
      <c r="B19" s="264"/>
      <c r="C19" s="275"/>
      <c r="D19" s="269"/>
      <c r="E19" s="272"/>
      <c r="F19" s="273"/>
      <c r="G19" s="7" t="s">
        <v>30</v>
      </c>
      <c r="H19" s="7" t="s">
        <v>31</v>
      </c>
      <c r="I19" s="7" t="s">
        <v>30</v>
      </c>
      <c r="J19" s="132" t="s">
        <v>31</v>
      </c>
      <c r="K19" s="241"/>
      <c r="L19" s="242"/>
      <c r="M19" s="243"/>
      <c r="N19" s="244"/>
      <c r="O19" s="244"/>
      <c r="P19" s="244"/>
      <c r="Q19" s="244"/>
      <c r="R19" s="244"/>
      <c r="S19" s="243"/>
    </row>
    <row r="20" spans="2:19" ht="58" x14ac:dyDescent="0.35">
      <c r="B20" s="83" t="s">
        <v>100</v>
      </c>
      <c r="C20" s="8">
        <v>2.1</v>
      </c>
      <c r="D20" s="55" t="s">
        <v>42</v>
      </c>
      <c r="E20" s="56">
        <v>0</v>
      </c>
      <c r="F20" s="68" t="s">
        <v>109</v>
      </c>
      <c r="G20" s="69"/>
      <c r="H20" s="69"/>
      <c r="I20" s="21">
        <f t="shared" ref="I20:I21" si="4">E20*G20</f>
        <v>0</v>
      </c>
      <c r="J20" s="134">
        <f t="shared" ref="J20:J21" si="5">E20*H20</f>
        <v>0</v>
      </c>
      <c r="K20" s="238">
        <f t="shared" ref="K20:K21" si="6">L20+M20+N20+O20+P20+Q20+R20</f>
        <v>0</v>
      </c>
      <c r="L20" s="245"/>
      <c r="M20" s="239"/>
      <c r="N20" s="240"/>
      <c r="O20" s="240"/>
      <c r="P20" s="240">
        <v>0</v>
      </c>
      <c r="Q20" s="240"/>
      <c r="R20" s="240"/>
      <c r="S20" s="239"/>
    </row>
    <row r="21" spans="2:19" ht="43.5" x14ac:dyDescent="0.35">
      <c r="B21" s="79"/>
      <c r="C21" s="9">
        <v>2.2000000000000002</v>
      </c>
      <c r="D21" s="57" t="s">
        <v>72</v>
      </c>
      <c r="E21" s="58">
        <v>0</v>
      </c>
      <c r="F21" s="70" t="s">
        <v>26</v>
      </c>
      <c r="G21" s="71"/>
      <c r="H21" s="71"/>
      <c r="I21" s="10">
        <f t="shared" si="4"/>
        <v>0</v>
      </c>
      <c r="J21" s="135">
        <f t="shared" si="5"/>
        <v>0</v>
      </c>
      <c r="K21" s="238">
        <f t="shared" si="6"/>
        <v>0</v>
      </c>
      <c r="L21" s="239"/>
      <c r="M21" s="239"/>
      <c r="N21" s="240"/>
      <c r="O21" s="240"/>
      <c r="P21" s="240">
        <v>0</v>
      </c>
      <c r="Q21" s="240"/>
      <c r="R21" s="240"/>
      <c r="S21" s="239"/>
    </row>
    <row r="22" spans="2:19" ht="15" thickBot="1" x14ac:dyDescent="0.35">
      <c r="B22" s="84"/>
      <c r="C22" s="85"/>
      <c r="D22" s="86"/>
      <c r="E22" s="232"/>
      <c r="F22" s="233"/>
      <c r="G22" s="88"/>
      <c r="H22" s="91"/>
      <c r="I22" s="89">
        <f>SUM(I20:I21)</f>
        <v>0</v>
      </c>
      <c r="J22" s="136">
        <f>SUM(J20:J21)</f>
        <v>0</v>
      </c>
      <c r="K22" s="238"/>
      <c r="L22" s="239"/>
      <c r="M22" s="239"/>
      <c r="N22" s="240"/>
      <c r="O22" s="240"/>
      <c r="P22" s="240"/>
      <c r="Q22" s="240"/>
      <c r="R22" s="240"/>
      <c r="S22" s="239"/>
    </row>
    <row r="23" spans="2:19" ht="29" x14ac:dyDescent="0.35">
      <c r="B23" s="3" t="s">
        <v>94</v>
      </c>
      <c r="C23" s="8">
        <v>3.1</v>
      </c>
      <c r="D23" s="55" t="s">
        <v>36</v>
      </c>
      <c r="E23" s="128">
        <v>0</v>
      </c>
      <c r="F23" s="129" t="s">
        <v>109</v>
      </c>
      <c r="G23" s="69"/>
      <c r="H23" s="90"/>
      <c r="I23" s="21">
        <f t="shared" ref="I23:I29" si="7">E23*G23</f>
        <v>0</v>
      </c>
      <c r="J23" s="134">
        <f t="shared" ref="J23:J29" si="8">E23*H23</f>
        <v>0</v>
      </c>
      <c r="K23" s="238">
        <f t="shared" ref="K23:K28" si="9">L23+M23+N23+O23+P23+Q23+R23</f>
        <v>0</v>
      </c>
      <c r="L23" s="239"/>
      <c r="M23" s="239"/>
      <c r="N23" s="240"/>
      <c r="O23" s="240"/>
      <c r="P23" s="240">
        <v>0</v>
      </c>
      <c r="Q23" s="240"/>
      <c r="R23" s="240"/>
      <c r="S23" s="239"/>
    </row>
    <row r="24" spans="2:19" ht="29" x14ac:dyDescent="0.35">
      <c r="B24" s="80"/>
      <c r="C24" s="9">
        <v>3.2</v>
      </c>
      <c r="D24" s="57" t="s">
        <v>67</v>
      </c>
      <c r="E24" s="128">
        <v>0.8</v>
      </c>
      <c r="F24" s="129" t="s">
        <v>109</v>
      </c>
      <c r="G24" s="71"/>
      <c r="H24" s="72"/>
      <c r="I24" s="10">
        <f t="shared" si="7"/>
        <v>0</v>
      </c>
      <c r="J24" s="135">
        <f t="shared" si="8"/>
        <v>0</v>
      </c>
      <c r="K24" s="238">
        <f t="shared" si="9"/>
        <v>0.8</v>
      </c>
      <c r="L24" s="239"/>
      <c r="M24" s="239"/>
      <c r="N24" s="240"/>
      <c r="O24" s="240"/>
      <c r="P24" s="240"/>
      <c r="Q24" s="240"/>
      <c r="R24" s="240">
        <v>0.8</v>
      </c>
      <c r="S24" s="239"/>
    </row>
    <row r="25" spans="2:19" ht="43.5" x14ac:dyDescent="0.35">
      <c r="B25" s="80"/>
      <c r="C25" s="9">
        <v>3.3</v>
      </c>
      <c r="D25" s="60" t="s">
        <v>37</v>
      </c>
      <c r="E25" s="128">
        <v>1.2</v>
      </c>
      <c r="F25" s="129" t="s">
        <v>109</v>
      </c>
      <c r="G25" s="71"/>
      <c r="H25" s="72"/>
      <c r="I25" s="10">
        <f t="shared" si="7"/>
        <v>0</v>
      </c>
      <c r="J25" s="135">
        <f t="shared" si="8"/>
        <v>0</v>
      </c>
      <c r="K25" s="238">
        <f t="shared" si="9"/>
        <v>1.2</v>
      </c>
      <c r="L25" s="239"/>
      <c r="M25" s="239"/>
      <c r="N25" s="240"/>
      <c r="O25" s="240"/>
      <c r="P25" s="240"/>
      <c r="Q25" s="240"/>
      <c r="R25" s="240">
        <v>1.2</v>
      </c>
      <c r="S25" s="239"/>
    </row>
    <row r="26" spans="2:19" ht="29" x14ac:dyDescent="0.35">
      <c r="B26" s="80"/>
      <c r="C26" s="9">
        <v>3.4</v>
      </c>
      <c r="D26" s="57" t="s">
        <v>39</v>
      </c>
      <c r="E26" s="128">
        <v>4</v>
      </c>
      <c r="F26" s="129" t="s">
        <v>1</v>
      </c>
      <c r="G26" s="71"/>
      <c r="H26" s="72"/>
      <c r="I26" s="10">
        <f t="shared" si="7"/>
        <v>0</v>
      </c>
      <c r="J26" s="135">
        <f t="shared" si="8"/>
        <v>0</v>
      </c>
      <c r="K26" s="238">
        <f t="shared" si="9"/>
        <v>4</v>
      </c>
      <c r="L26" s="239"/>
      <c r="M26" s="239"/>
      <c r="N26" s="240">
        <v>0</v>
      </c>
      <c r="O26" s="240">
        <v>0</v>
      </c>
      <c r="P26" s="240">
        <v>0</v>
      </c>
      <c r="Q26" s="240"/>
      <c r="R26" s="240">
        <v>4</v>
      </c>
      <c r="S26" s="239"/>
    </row>
    <row r="27" spans="2:19" ht="87" x14ac:dyDescent="0.35">
      <c r="B27" s="80"/>
      <c r="C27" s="9">
        <v>3.5</v>
      </c>
      <c r="D27" s="55" t="s">
        <v>38</v>
      </c>
      <c r="E27" s="128">
        <v>18</v>
      </c>
      <c r="F27" s="129" t="s">
        <v>109</v>
      </c>
      <c r="G27" s="71"/>
      <c r="H27" s="72"/>
      <c r="I27" s="10">
        <f t="shared" si="7"/>
        <v>0</v>
      </c>
      <c r="J27" s="135">
        <f t="shared" si="8"/>
        <v>0</v>
      </c>
      <c r="K27" s="238">
        <f t="shared" si="9"/>
        <v>18</v>
      </c>
      <c r="L27" s="239"/>
      <c r="M27" s="239"/>
      <c r="N27" s="240"/>
      <c r="O27" s="240"/>
      <c r="P27" s="240"/>
      <c r="Q27" s="240"/>
      <c r="R27" s="240">
        <v>18</v>
      </c>
      <c r="S27" s="239"/>
    </row>
    <row r="28" spans="2:19" ht="21" customHeight="1" x14ac:dyDescent="0.35">
      <c r="B28" s="79"/>
      <c r="C28" s="9">
        <v>3.6</v>
      </c>
      <c r="D28" s="57" t="s">
        <v>19</v>
      </c>
      <c r="E28" s="58">
        <v>1</v>
      </c>
      <c r="F28" s="59" t="s">
        <v>26</v>
      </c>
      <c r="G28" s="71"/>
      <c r="H28" s="72"/>
      <c r="I28" s="10">
        <f t="shared" si="7"/>
        <v>0</v>
      </c>
      <c r="J28" s="135">
        <f t="shared" si="8"/>
        <v>0</v>
      </c>
      <c r="K28" s="238">
        <f t="shared" si="9"/>
        <v>1</v>
      </c>
      <c r="L28" s="239"/>
      <c r="M28" s="239"/>
      <c r="N28" s="240"/>
      <c r="O28" s="240"/>
      <c r="P28" s="240">
        <v>0</v>
      </c>
      <c r="Q28" s="240"/>
      <c r="R28" s="240">
        <v>1</v>
      </c>
      <c r="S28" s="239"/>
    </row>
    <row r="29" spans="2:19" ht="21" customHeight="1" x14ac:dyDescent="0.35">
      <c r="B29" s="122"/>
      <c r="C29" s="9" t="s">
        <v>161</v>
      </c>
      <c r="D29" s="223" t="s">
        <v>162</v>
      </c>
      <c r="E29" s="128">
        <v>80</v>
      </c>
      <c r="F29" s="59" t="s">
        <v>109</v>
      </c>
      <c r="G29" s="71"/>
      <c r="H29" s="72"/>
      <c r="I29" s="217">
        <f t="shared" si="7"/>
        <v>0</v>
      </c>
      <c r="J29" s="218">
        <f t="shared" si="8"/>
        <v>0</v>
      </c>
      <c r="K29" s="238">
        <v>80</v>
      </c>
      <c r="L29" s="239"/>
      <c r="M29" s="239"/>
      <c r="N29" s="240"/>
      <c r="O29" s="240"/>
      <c r="P29" s="240">
        <v>70</v>
      </c>
      <c r="Q29" s="240"/>
      <c r="R29" s="240"/>
      <c r="S29" s="239">
        <v>10</v>
      </c>
    </row>
    <row r="30" spans="2:19" ht="15" thickBot="1" x14ac:dyDescent="0.35">
      <c r="B30" s="84"/>
      <c r="C30" s="85"/>
      <c r="D30" s="86"/>
      <c r="E30" s="87"/>
      <c r="F30" s="88"/>
      <c r="G30" s="88"/>
      <c r="H30" s="88"/>
      <c r="I30" s="89">
        <f>SUM(I23:I28)</f>
        <v>0</v>
      </c>
      <c r="J30" s="136">
        <f>SUM(J23:J28)</f>
        <v>0</v>
      </c>
      <c r="K30" s="238"/>
      <c r="L30" s="239"/>
      <c r="M30" s="239"/>
      <c r="N30" s="240"/>
      <c r="O30" s="240"/>
      <c r="P30" s="240"/>
      <c r="Q30" s="240"/>
      <c r="R30" s="240"/>
      <c r="S30" s="239"/>
    </row>
    <row r="31" spans="2:19" ht="72.5" x14ac:dyDescent="0.35">
      <c r="B31" s="3" t="s">
        <v>95</v>
      </c>
      <c r="C31" s="8">
        <v>4.0999999999999996</v>
      </c>
      <c r="D31" s="55" t="s">
        <v>35</v>
      </c>
      <c r="E31" s="56">
        <v>4</v>
      </c>
      <c r="F31" s="68" t="s">
        <v>109</v>
      </c>
      <c r="G31" s="69"/>
      <c r="H31" s="69"/>
      <c r="I31" s="21">
        <f t="shared" ref="I31:I39" si="10">E31*G31</f>
        <v>0</v>
      </c>
      <c r="J31" s="134">
        <f t="shared" ref="J31:J39" si="11">E31*H31</f>
        <v>0</v>
      </c>
      <c r="K31" s="238">
        <f t="shared" ref="K31:K38" si="12">L31+M31+N31+O31+P31+Q31+R31</f>
        <v>4</v>
      </c>
      <c r="L31" s="239"/>
      <c r="M31" s="239"/>
      <c r="N31" s="240"/>
      <c r="O31" s="240"/>
      <c r="P31" s="240">
        <v>0</v>
      </c>
      <c r="Q31" s="240"/>
      <c r="R31" s="240">
        <v>4</v>
      </c>
      <c r="S31" s="239"/>
    </row>
    <row r="32" spans="2:19" ht="58" x14ac:dyDescent="0.35">
      <c r="B32" s="80"/>
      <c r="C32" s="9" t="s">
        <v>61</v>
      </c>
      <c r="D32" s="57" t="s">
        <v>40</v>
      </c>
      <c r="E32" s="58">
        <v>0</v>
      </c>
      <c r="F32" s="59" t="s">
        <v>109</v>
      </c>
      <c r="G32" s="71"/>
      <c r="H32" s="71"/>
      <c r="I32" s="10">
        <f t="shared" si="10"/>
        <v>0</v>
      </c>
      <c r="J32" s="135">
        <f t="shared" si="11"/>
        <v>0</v>
      </c>
      <c r="K32" s="238">
        <f t="shared" si="12"/>
        <v>0</v>
      </c>
      <c r="L32" s="239"/>
      <c r="M32" s="239"/>
      <c r="N32" s="240"/>
      <c r="O32" s="240"/>
      <c r="P32" s="240">
        <v>0</v>
      </c>
      <c r="Q32" s="240"/>
      <c r="R32" s="240"/>
      <c r="S32" s="239"/>
    </row>
    <row r="33" spans="2:19" ht="29" x14ac:dyDescent="0.35">
      <c r="B33" s="79"/>
      <c r="C33" s="9" t="s">
        <v>62</v>
      </c>
      <c r="D33" s="57" t="s">
        <v>41</v>
      </c>
      <c r="E33" s="58">
        <v>0</v>
      </c>
      <c r="F33" s="59" t="s">
        <v>109</v>
      </c>
      <c r="G33" s="71"/>
      <c r="H33" s="71"/>
      <c r="I33" s="10">
        <f t="shared" si="10"/>
        <v>0</v>
      </c>
      <c r="J33" s="135">
        <f t="shared" si="11"/>
        <v>0</v>
      </c>
      <c r="K33" s="238">
        <f t="shared" si="12"/>
        <v>0</v>
      </c>
      <c r="L33" s="239"/>
      <c r="M33" s="239"/>
      <c r="N33" s="240"/>
      <c r="O33" s="240"/>
      <c r="P33" s="240">
        <v>0</v>
      </c>
      <c r="Q33" s="240"/>
      <c r="R33" s="240"/>
      <c r="S33" s="239"/>
    </row>
    <row r="34" spans="2:19" ht="15" thickBot="1" x14ac:dyDescent="0.35">
      <c r="B34" s="84"/>
      <c r="C34" s="85"/>
      <c r="D34" s="86"/>
      <c r="E34" s="87"/>
      <c r="F34" s="88"/>
      <c r="G34" s="88"/>
      <c r="H34" s="88"/>
      <c r="I34" s="89">
        <f>SUM(I31:I33)</f>
        <v>0</v>
      </c>
      <c r="J34" s="136">
        <f>SUM(J31:J33)</f>
        <v>0</v>
      </c>
      <c r="K34" s="238">
        <f t="shared" si="12"/>
        <v>0</v>
      </c>
      <c r="L34" s="239"/>
      <c r="M34" s="239"/>
      <c r="N34" s="240"/>
      <c r="O34" s="240"/>
      <c r="P34" s="240"/>
      <c r="Q34" s="240"/>
      <c r="R34" s="240"/>
      <c r="S34" s="239"/>
    </row>
    <row r="35" spans="2:19" ht="58" x14ac:dyDescent="0.35">
      <c r="B35" s="80" t="s">
        <v>101</v>
      </c>
      <c r="C35" s="8">
        <v>5.0999999999999996</v>
      </c>
      <c r="D35" s="55" t="s">
        <v>73</v>
      </c>
      <c r="E35" s="56">
        <v>100</v>
      </c>
      <c r="F35" s="68" t="s">
        <v>109</v>
      </c>
      <c r="G35" s="69"/>
      <c r="H35" s="69"/>
      <c r="I35" s="21">
        <f t="shared" si="10"/>
        <v>0</v>
      </c>
      <c r="J35" s="134">
        <f t="shared" si="11"/>
        <v>0</v>
      </c>
      <c r="K35" s="238">
        <f t="shared" si="12"/>
        <v>100</v>
      </c>
      <c r="L35" s="239">
        <v>35</v>
      </c>
      <c r="M35" s="239"/>
      <c r="N35" s="240"/>
      <c r="O35" s="240">
        <v>8</v>
      </c>
      <c r="P35" s="240">
        <v>16</v>
      </c>
      <c r="Q35" s="240">
        <v>16</v>
      </c>
      <c r="R35" s="240">
        <v>25</v>
      </c>
      <c r="S35" s="239"/>
    </row>
    <row r="36" spans="2:19" ht="29" x14ac:dyDescent="0.35">
      <c r="B36" s="80"/>
      <c r="C36" s="9">
        <v>5.2</v>
      </c>
      <c r="D36" s="57" t="s">
        <v>74</v>
      </c>
      <c r="E36" s="58">
        <v>83</v>
      </c>
      <c r="F36" s="59" t="s">
        <v>6</v>
      </c>
      <c r="G36" s="71"/>
      <c r="H36" s="71"/>
      <c r="I36" s="10">
        <f t="shared" si="10"/>
        <v>0</v>
      </c>
      <c r="J36" s="135">
        <f t="shared" si="11"/>
        <v>0</v>
      </c>
      <c r="K36" s="238">
        <f t="shared" si="12"/>
        <v>83</v>
      </c>
      <c r="L36" s="239">
        <v>18</v>
      </c>
      <c r="M36" s="239"/>
      <c r="N36" s="240"/>
      <c r="O36" s="240">
        <v>11</v>
      </c>
      <c r="P36" s="240">
        <v>0</v>
      </c>
      <c r="Q36" s="240">
        <v>18</v>
      </c>
      <c r="R36" s="240">
        <v>36</v>
      </c>
      <c r="S36" s="239"/>
    </row>
    <row r="37" spans="2:19" ht="58" x14ac:dyDescent="0.35">
      <c r="B37" s="80"/>
      <c r="C37" s="9">
        <v>5.3</v>
      </c>
      <c r="D37" s="57" t="s">
        <v>43</v>
      </c>
      <c r="E37" s="58">
        <v>0</v>
      </c>
      <c r="F37" s="59" t="s">
        <v>109</v>
      </c>
      <c r="G37" s="71"/>
      <c r="H37" s="71"/>
      <c r="I37" s="10">
        <f t="shared" si="10"/>
        <v>0</v>
      </c>
      <c r="J37" s="135">
        <f t="shared" si="11"/>
        <v>0</v>
      </c>
      <c r="K37" s="238">
        <f t="shared" si="12"/>
        <v>0</v>
      </c>
      <c r="L37" s="239"/>
      <c r="M37" s="239"/>
      <c r="N37" s="240">
        <v>0</v>
      </c>
      <c r="O37" s="240"/>
      <c r="P37" s="240"/>
      <c r="Q37" s="240"/>
      <c r="R37" s="240"/>
      <c r="S37" s="239"/>
    </row>
    <row r="38" spans="2:19" x14ac:dyDescent="0.35">
      <c r="B38" s="79"/>
      <c r="C38" s="9">
        <v>5.4</v>
      </c>
      <c r="D38" s="57" t="s">
        <v>13</v>
      </c>
      <c r="E38" s="58">
        <v>25</v>
      </c>
      <c r="F38" s="59" t="s">
        <v>109</v>
      </c>
      <c r="G38" s="71"/>
      <c r="H38" s="71"/>
      <c r="I38" s="10">
        <f t="shared" si="10"/>
        <v>0</v>
      </c>
      <c r="J38" s="135">
        <f t="shared" si="11"/>
        <v>0</v>
      </c>
      <c r="K38" s="238">
        <f t="shared" si="12"/>
        <v>25</v>
      </c>
      <c r="L38" s="239"/>
      <c r="M38" s="239"/>
      <c r="N38" s="240"/>
      <c r="O38" s="240"/>
      <c r="P38" s="240"/>
      <c r="Q38" s="240"/>
      <c r="R38" s="240">
        <v>25</v>
      </c>
      <c r="S38" s="239"/>
    </row>
    <row r="39" spans="2:19" x14ac:dyDescent="0.35">
      <c r="B39" s="122"/>
      <c r="C39" s="9" t="s">
        <v>163</v>
      </c>
      <c r="D39" s="223" t="s">
        <v>164</v>
      </c>
      <c r="E39" s="128">
        <v>5</v>
      </c>
      <c r="F39" s="59" t="s">
        <v>109</v>
      </c>
      <c r="G39" s="71"/>
      <c r="H39" s="71"/>
      <c r="I39" s="217">
        <f t="shared" si="10"/>
        <v>0</v>
      </c>
      <c r="J39" s="218">
        <f t="shared" si="11"/>
        <v>0</v>
      </c>
      <c r="K39" s="238">
        <v>6</v>
      </c>
      <c r="L39" s="239"/>
      <c r="M39" s="239">
        <v>6</v>
      </c>
      <c r="N39" s="240"/>
      <c r="O39" s="240"/>
      <c r="P39" s="240"/>
      <c r="Q39" s="240"/>
      <c r="R39" s="240"/>
      <c r="S39" s="239"/>
    </row>
    <row r="40" spans="2:19" ht="15" thickBot="1" x14ac:dyDescent="0.35">
      <c r="B40" s="84"/>
      <c r="C40" s="85"/>
      <c r="D40" s="86"/>
      <c r="E40" s="87"/>
      <c r="F40" s="88"/>
      <c r="G40" s="88"/>
      <c r="H40" s="88"/>
      <c r="I40" s="89">
        <f>SUM(I35:I38)</f>
        <v>0</v>
      </c>
      <c r="J40" s="136">
        <f>SUM(J35:J38)</f>
        <v>0</v>
      </c>
      <c r="K40" s="238"/>
      <c r="L40" s="239"/>
      <c r="M40" s="239"/>
      <c r="N40" s="240"/>
      <c r="O40" s="240"/>
      <c r="P40" s="240"/>
      <c r="Q40" s="240"/>
      <c r="R40" s="240"/>
      <c r="S40" s="239"/>
    </row>
    <row r="41" spans="2:19" ht="29" x14ac:dyDescent="0.35">
      <c r="B41" s="94" t="s">
        <v>96</v>
      </c>
      <c r="C41" s="95">
        <v>6.1</v>
      </c>
      <c r="D41" s="96" t="s">
        <v>68</v>
      </c>
      <c r="E41" s="97">
        <v>0</v>
      </c>
      <c r="F41" s="98" t="s">
        <v>109</v>
      </c>
      <c r="G41" s="99"/>
      <c r="H41" s="99"/>
      <c r="I41" s="100">
        <f t="shared" ref="I41:I53" si="13">E41*G41</f>
        <v>0</v>
      </c>
      <c r="J41" s="137">
        <f t="shared" ref="J41:J53" si="14">E41*H41</f>
        <v>0</v>
      </c>
      <c r="K41" s="238">
        <f t="shared" ref="K41:K53" si="15">L41+M41+N41+O41+P41+Q41+R41</f>
        <v>0</v>
      </c>
      <c r="L41" s="239"/>
      <c r="M41" s="239"/>
      <c r="N41" s="240"/>
      <c r="O41" s="240"/>
      <c r="P41" s="240">
        <v>0</v>
      </c>
      <c r="Q41" s="240"/>
      <c r="R41" s="240"/>
      <c r="S41" s="239"/>
    </row>
    <row r="42" spans="2:19" ht="29" x14ac:dyDescent="0.35">
      <c r="B42" s="80"/>
      <c r="C42" s="9">
        <v>6.2</v>
      </c>
      <c r="D42" s="57" t="s">
        <v>14</v>
      </c>
      <c r="E42" s="58">
        <v>0</v>
      </c>
      <c r="F42" s="59" t="s">
        <v>1</v>
      </c>
      <c r="G42" s="20"/>
      <c r="H42" s="20"/>
      <c r="I42" s="10">
        <f t="shared" si="13"/>
        <v>0</v>
      </c>
      <c r="J42" s="135">
        <f t="shared" si="14"/>
        <v>0</v>
      </c>
      <c r="K42" s="238">
        <f t="shared" si="15"/>
        <v>0</v>
      </c>
      <c r="L42" s="239"/>
      <c r="M42" s="239"/>
      <c r="N42" s="240"/>
      <c r="O42" s="240"/>
      <c r="P42" s="240">
        <v>0</v>
      </c>
      <c r="Q42" s="240"/>
      <c r="R42" s="240"/>
      <c r="S42" s="239"/>
    </row>
    <row r="43" spans="2:19" ht="29" x14ac:dyDescent="0.35">
      <c r="B43" s="80"/>
      <c r="C43" s="9">
        <v>6.3</v>
      </c>
      <c r="D43" s="57" t="s">
        <v>15</v>
      </c>
      <c r="E43" s="58">
        <v>0</v>
      </c>
      <c r="F43" s="59" t="s">
        <v>1</v>
      </c>
      <c r="G43" s="20"/>
      <c r="H43" s="20"/>
      <c r="I43" s="10">
        <f t="shared" si="13"/>
        <v>0</v>
      </c>
      <c r="J43" s="135">
        <f t="shared" si="14"/>
        <v>0</v>
      </c>
      <c r="K43" s="238">
        <f t="shared" si="15"/>
        <v>0</v>
      </c>
      <c r="L43" s="239"/>
      <c r="M43" s="239"/>
      <c r="N43" s="240">
        <v>0</v>
      </c>
      <c r="O43" s="240"/>
      <c r="P43" s="240"/>
      <c r="Q43" s="240"/>
      <c r="R43" s="240"/>
      <c r="S43" s="239"/>
    </row>
    <row r="44" spans="2:19" ht="29" x14ac:dyDescent="0.35">
      <c r="B44" s="81"/>
      <c r="C44" s="9">
        <v>6.4</v>
      </c>
      <c r="D44" s="57" t="s">
        <v>16</v>
      </c>
      <c r="E44" s="58">
        <v>2</v>
      </c>
      <c r="F44" s="59" t="s">
        <v>1</v>
      </c>
      <c r="G44" s="20"/>
      <c r="H44" s="20"/>
      <c r="I44" s="10">
        <f t="shared" si="13"/>
        <v>0</v>
      </c>
      <c r="J44" s="135">
        <f t="shared" si="14"/>
        <v>0</v>
      </c>
      <c r="K44" s="238">
        <f t="shared" si="15"/>
        <v>2</v>
      </c>
      <c r="L44" s="239"/>
      <c r="M44" s="239"/>
      <c r="N44" s="240"/>
      <c r="O44" s="240"/>
      <c r="P44" s="240"/>
      <c r="Q44" s="240"/>
      <c r="R44" s="240">
        <v>2</v>
      </c>
      <c r="S44" s="239"/>
    </row>
    <row r="45" spans="2:19" ht="29" x14ac:dyDescent="0.35">
      <c r="B45" s="81"/>
      <c r="C45" s="9">
        <v>6.5</v>
      </c>
      <c r="D45" s="57" t="s">
        <v>17</v>
      </c>
      <c r="E45" s="58">
        <v>1</v>
      </c>
      <c r="F45" s="59" t="s">
        <v>1</v>
      </c>
      <c r="G45" s="20"/>
      <c r="H45" s="20"/>
      <c r="I45" s="10">
        <f t="shared" si="13"/>
        <v>0</v>
      </c>
      <c r="J45" s="135">
        <f t="shared" si="14"/>
        <v>0</v>
      </c>
      <c r="K45" s="238">
        <f t="shared" si="15"/>
        <v>0</v>
      </c>
      <c r="L45" s="239"/>
      <c r="M45" s="239"/>
      <c r="N45" s="240">
        <v>0</v>
      </c>
      <c r="O45" s="240"/>
      <c r="P45" s="240"/>
      <c r="Q45" s="240"/>
      <c r="R45" s="240"/>
      <c r="S45" s="239"/>
    </row>
    <row r="46" spans="2:19" ht="29" x14ac:dyDescent="0.35">
      <c r="B46" s="81"/>
      <c r="C46" s="9">
        <v>6.6</v>
      </c>
      <c r="D46" s="57" t="s">
        <v>69</v>
      </c>
      <c r="E46" s="58">
        <v>0</v>
      </c>
      <c r="F46" s="59" t="s">
        <v>1</v>
      </c>
      <c r="G46" s="20"/>
      <c r="H46" s="20"/>
      <c r="I46" s="10">
        <f t="shared" si="13"/>
        <v>0</v>
      </c>
      <c r="J46" s="135">
        <f t="shared" si="14"/>
        <v>0</v>
      </c>
      <c r="K46" s="238">
        <f t="shared" si="15"/>
        <v>0</v>
      </c>
      <c r="L46" s="239"/>
      <c r="M46" s="239"/>
      <c r="N46" s="240"/>
      <c r="O46" s="240"/>
      <c r="P46" s="240">
        <v>0</v>
      </c>
      <c r="Q46" s="240"/>
      <c r="R46" s="240"/>
      <c r="S46" s="239"/>
    </row>
    <row r="47" spans="2:19" x14ac:dyDescent="0.35">
      <c r="B47" s="81"/>
      <c r="C47" s="9">
        <v>6.7</v>
      </c>
      <c r="D47" s="57" t="s">
        <v>20</v>
      </c>
      <c r="E47" s="58">
        <v>0</v>
      </c>
      <c r="F47" s="59" t="s">
        <v>109</v>
      </c>
      <c r="G47" s="20"/>
      <c r="H47" s="20"/>
      <c r="I47" s="10">
        <f t="shared" si="13"/>
        <v>0</v>
      </c>
      <c r="J47" s="135">
        <f t="shared" si="14"/>
        <v>0</v>
      </c>
      <c r="K47" s="238">
        <f t="shared" si="15"/>
        <v>0</v>
      </c>
      <c r="L47" s="239"/>
      <c r="M47" s="239"/>
      <c r="N47" s="240"/>
      <c r="O47" s="240"/>
      <c r="P47" s="240">
        <v>0</v>
      </c>
      <c r="Q47" s="240"/>
      <c r="R47" s="240"/>
      <c r="S47" s="239"/>
    </row>
    <row r="48" spans="2:19" ht="29" x14ac:dyDescent="0.35">
      <c r="B48" s="81"/>
      <c r="C48" s="9">
        <v>6.8</v>
      </c>
      <c r="D48" s="57" t="s">
        <v>22</v>
      </c>
      <c r="E48" s="58">
        <v>0</v>
      </c>
      <c r="F48" s="59" t="s">
        <v>1</v>
      </c>
      <c r="G48" s="20"/>
      <c r="H48" s="20"/>
      <c r="I48" s="10">
        <f t="shared" si="13"/>
        <v>0</v>
      </c>
      <c r="J48" s="135">
        <f t="shared" si="14"/>
        <v>0</v>
      </c>
      <c r="K48" s="238">
        <f t="shared" si="15"/>
        <v>0</v>
      </c>
      <c r="L48" s="239"/>
      <c r="M48" s="239"/>
      <c r="N48" s="240"/>
      <c r="O48" s="240"/>
      <c r="P48" s="240">
        <v>0</v>
      </c>
      <c r="Q48" s="240"/>
      <c r="R48" s="240"/>
      <c r="S48" s="239"/>
    </row>
    <row r="49" spans="2:19" ht="29" x14ac:dyDescent="0.35">
      <c r="B49" s="81"/>
      <c r="C49" s="9">
        <v>6.9</v>
      </c>
      <c r="D49" s="57" t="s">
        <v>23</v>
      </c>
      <c r="E49" s="58">
        <v>0</v>
      </c>
      <c r="F49" s="59" t="s">
        <v>1</v>
      </c>
      <c r="G49" s="20"/>
      <c r="H49" s="20"/>
      <c r="I49" s="10">
        <f t="shared" si="13"/>
        <v>0</v>
      </c>
      <c r="J49" s="135">
        <f t="shared" si="14"/>
        <v>0</v>
      </c>
      <c r="K49" s="238">
        <f t="shared" si="15"/>
        <v>0</v>
      </c>
      <c r="L49" s="239"/>
      <c r="M49" s="239"/>
      <c r="N49" s="240"/>
      <c r="O49" s="240"/>
      <c r="P49" s="240"/>
      <c r="Q49" s="240">
        <v>0</v>
      </c>
      <c r="R49" s="240"/>
      <c r="S49" s="239"/>
    </row>
    <row r="50" spans="2:19" ht="29" x14ac:dyDescent="0.35">
      <c r="B50" s="81"/>
      <c r="C50" s="9" t="s">
        <v>46</v>
      </c>
      <c r="D50" s="57" t="s">
        <v>21</v>
      </c>
      <c r="E50" s="58">
        <v>18</v>
      </c>
      <c r="F50" s="73" t="s">
        <v>6</v>
      </c>
      <c r="G50" s="20"/>
      <c r="H50" s="20"/>
      <c r="I50" s="10">
        <f t="shared" si="13"/>
        <v>0</v>
      </c>
      <c r="J50" s="135">
        <f t="shared" si="14"/>
        <v>0</v>
      </c>
      <c r="K50" s="238">
        <f t="shared" si="15"/>
        <v>18</v>
      </c>
      <c r="L50" s="239"/>
      <c r="M50" s="239"/>
      <c r="N50" s="240">
        <v>0</v>
      </c>
      <c r="O50" s="240">
        <v>0</v>
      </c>
      <c r="P50" s="240"/>
      <c r="Q50" s="240">
        <v>0</v>
      </c>
      <c r="R50" s="240">
        <v>18</v>
      </c>
      <c r="S50" s="239"/>
    </row>
    <row r="51" spans="2:19" ht="58" x14ac:dyDescent="0.35">
      <c r="B51" s="81"/>
      <c r="C51" s="9" t="s">
        <v>47</v>
      </c>
      <c r="D51" s="57" t="s">
        <v>70</v>
      </c>
      <c r="E51" s="58">
        <v>8</v>
      </c>
      <c r="F51" s="59" t="s">
        <v>109</v>
      </c>
      <c r="G51" s="20"/>
      <c r="H51" s="20"/>
      <c r="I51" s="10">
        <f t="shared" si="13"/>
        <v>0</v>
      </c>
      <c r="J51" s="135">
        <f t="shared" si="14"/>
        <v>0</v>
      </c>
      <c r="K51" s="238">
        <f t="shared" si="15"/>
        <v>8</v>
      </c>
      <c r="L51" s="239"/>
      <c r="M51" s="239"/>
      <c r="N51" s="240">
        <v>0</v>
      </c>
      <c r="O51" s="240">
        <v>0</v>
      </c>
      <c r="P51" s="240">
        <v>0</v>
      </c>
      <c r="Q51" s="240"/>
      <c r="R51" s="240">
        <v>8</v>
      </c>
      <c r="S51" s="239"/>
    </row>
    <row r="52" spans="2:19" ht="29" x14ac:dyDescent="0.35">
      <c r="B52" s="81"/>
      <c r="C52" s="9" t="s">
        <v>48</v>
      </c>
      <c r="D52" s="57" t="s">
        <v>155</v>
      </c>
      <c r="E52" s="58">
        <v>24</v>
      </c>
      <c r="F52" s="59" t="s">
        <v>109</v>
      </c>
      <c r="G52" s="20"/>
      <c r="H52" s="20"/>
      <c r="I52" s="10">
        <f t="shared" si="13"/>
        <v>0</v>
      </c>
      <c r="J52" s="135">
        <f t="shared" si="14"/>
        <v>0</v>
      </c>
      <c r="K52" s="238">
        <f t="shared" si="15"/>
        <v>24</v>
      </c>
      <c r="L52" s="239">
        <v>12</v>
      </c>
      <c r="M52" s="239"/>
      <c r="N52" s="240"/>
      <c r="O52" s="240"/>
      <c r="P52" s="240">
        <v>0</v>
      </c>
      <c r="Q52" s="240"/>
      <c r="R52" s="240">
        <v>12</v>
      </c>
      <c r="S52" s="239"/>
    </row>
    <row r="53" spans="2:19" ht="29" x14ac:dyDescent="0.35">
      <c r="B53" s="82"/>
      <c r="C53" s="9" t="s">
        <v>49</v>
      </c>
      <c r="D53" s="57" t="s">
        <v>156</v>
      </c>
      <c r="E53" s="58">
        <v>18</v>
      </c>
      <c r="F53" s="59" t="s">
        <v>109</v>
      </c>
      <c r="G53" s="20"/>
      <c r="H53" s="20"/>
      <c r="I53" s="10">
        <f t="shared" si="13"/>
        <v>0</v>
      </c>
      <c r="J53" s="135">
        <f t="shared" si="14"/>
        <v>0</v>
      </c>
      <c r="K53" s="238">
        <f t="shared" si="15"/>
        <v>18</v>
      </c>
      <c r="L53" s="239">
        <v>3.5</v>
      </c>
      <c r="M53" s="239"/>
      <c r="N53" s="240">
        <v>0</v>
      </c>
      <c r="O53" s="240">
        <v>2.5</v>
      </c>
      <c r="P53" s="240">
        <v>0</v>
      </c>
      <c r="Q53" s="240">
        <v>0</v>
      </c>
      <c r="R53" s="240">
        <v>12</v>
      </c>
      <c r="S53" s="239"/>
    </row>
    <row r="54" spans="2:19" ht="15" thickBot="1" x14ac:dyDescent="0.35">
      <c r="B54" s="84"/>
      <c r="C54" s="85"/>
      <c r="D54" s="86"/>
      <c r="E54" s="87"/>
      <c r="F54" s="88"/>
      <c r="G54" s="88"/>
      <c r="H54" s="88"/>
      <c r="I54" s="89">
        <f>SUM(I41:I53)</f>
        <v>0</v>
      </c>
      <c r="J54" s="136">
        <f>SUM(J41:J53)</f>
        <v>0</v>
      </c>
      <c r="K54" s="238"/>
      <c r="L54" s="239"/>
      <c r="M54" s="239"/>
      <c r="N54" s="240"/>
      <c r="O54" s="240"/>
      <c r="P54" s="240"/>
      <c r="Q54" s="240"/>
      <c r="R54" s="240"/>
      <c r="S54" s="239"/>
    </row>
    <row r="55" spans="2:19" ht="29" x14ac:dyDescent="0.35">
      <c r="B55" s="92" t="s">
        <v>102</v>
      </c>
      <c r="C55" s="8" t="s">
        <v>50</v>
      </c>
      <c r="D55" s="55" t="s">
        <v>44</v>
      </c>
      <c r="E55" s="56">
        <v>460</v>
      </c>
      <c r="F55" s="68" t="s">
        <v>109</v>
      </c>
      <c r="G55" s="69"/>
      <c r="H55" s="69"/>
      <c r="I55" s="21">
        <f>E55*G55</f>
        <v>0</v>
      </c>
      <c r="J55" s="134">
        <f>E55*H55</f>
        <v>0</v>
      </c>
      <c r="K55" s="238">
        <f t="shared" ref="K55:K58" si="16">L55+M55+N55+O55+P55+Q55+R55</f>
        <v>460</v>
      </c>
      <c r="L55" s="239">
        <v>100</v>
      </c>
      <c r="M55" s="239">
        <v>150</v>
      </c>
      <c r="N55" s="240">
        <v>0</v>
      </c>
      <c r="O55" s="240">
        <v>50</v>
      </c>
      <c r="P55" s="240">
        <v>0</v>
      </c>
      <c r="Q55" s="240">
        <v>0</v>
      </c>
      <c r="R55" s="240">
        <v>160</v>
      </c>
      <c r="S55" s="239"/>
    </row>
    <row r="56" spans="2:19" ht="43.5" x14ac:dyDescent="0.35">
      <c r="B56" s="81"/>
      <c r="C56" s="9" t="s">
        <v>51</v>
      </c>
      <c r="D56" s="57" t="s">
        <v>55</v>
      </c>
      <c r="E56" s="58">
        <v>540</v>
      </c>
      <c r="F56" s="59" t="s">
        <v>109</v>
      </c>
      <c r="G56" s="71"/>
      <c r="H56" s="71"/>
      <c r="I56" s="10">
        <f t="shared" ref="I56:I60" si="17">E56*G56</f>
        <v>0</v>
      </c>
      <c r="J56" s="135">
        <f t="shared" ref="J56:J60" si="18">E56*H56</f>
        <v>0</v>
      </c>
      <c r="K56" s="238">
        <f t="shared" si="16"/>
        <v>540</v>
      </c>
      <c r="L56" s="239">
        <v>100</v>
      </c>
      <c r="M56" s="239">
        <v>150</v>
      </c>
      <c r="N56" s="240">
        <v>80</v>
      </c>
      <c r="O56" s="240">
        <v>50</v>
      </c>
      <c r="P56" s="240">
        <v>0</v>
      </c>
      <c r="Q56" s="240">
        <v>0</v>
      </c>
      <c r="R56" s="240">
        <v>160</v>
      </c>
      <c r="S56" s="239"/>
    </row>
    <row r="57" spans="2:19" ht="43.5" x14ac:dyDescent="0.35">
      <c r="B57" s="81"/>
      <c r="C57" s="9" t="s">
        <v>52</v>
      </c>
      <c r="D57" s="57" t="s">
        <v>113</v>
      </c>
      <c r="E57" s="58">
        <v>60</v>
      </c>
      <c r="F57" s="59" t="s">
        <v>109</v>
      </c>
      <c r="G57" s="71"/>
      <c r="H57" s="71"/>
      <c r="I57" s="10">
        <f t="shared" si="17"/>
        <v>0</v>
      </c>
      <c r="J57" s="135">
        <f t="shared" si="18"/>
        <v>0</v>
      </c>
      <c r="K57" s="238">
        <f t="shared" si="16"/>
        <v>60</v>
      </c>
      <c r="L57" s="239">
        <v>25</v>
      </c>
      <c r="M57" s="239">
        <v>20</v>
      </c>
      <c r="N57" s="240">
        <v>3</v>
      </c>
      <c r="O57" s="240">
        <v>2</v>
      </c>
      <c r="P57" s="240">
        <v>0</v>
      </c>
      <c r="Q57" s="240">
        <v>10</v>
      </c>
      <c r="R57" s="240">
        <v>0</v>
      </c>
      <c r="S57" s="239"/>
    </row>
    <row r="58" spans="2:19" ht="29" x14ac:dyDescent="0.35">
      <c r="B58" s="82"/>
      <c r="C58" s="9" t="s">
        <v>53</v>
      </c>
      <c r="D58" s="57" t="s">
        <v>114</v>
      </c>
      <c r="E58" s="58">
        <v>60</v>
      </c>
      <c r="F58" s="59" t="s">
        <v>109</v>
      </c>
      <c r="G58" s="71"/>
      <c r="H58" s="71"/>
      <c r="I58" s="10">
        <f t="shared" si="17"/>
        <v>0</v>
      </c>
      <c r="J58" s="135">
        <f t="shared" si="18"/>
        <v>0</v>
      </c>
      <c r="K58" s="238">
        <f t="shared" si="16"/>
        <v>60</v>
      </c>
      <c r="L58" s="239">
        <v>25</v>
      </c>
      <c r="M58" s="239">
        <v>20</v>
      </c>
      <c r="N58" s="240">
        <v>3</v>
      </c>
      <c r="O58" s="240">
        <v>2</v>
      </c>
      <c r="P58" s="240">
        <v>0</v>
      </c>
      <c r="Q58" s="240">
        <v>10</v>
      </c>
      <c r="R58" s="240">
        <v>0</v>
      </c>
      <c r="S58" s="239"/>
    </row>
    <row r="59" spans="2:19" ht="15" thickBot="1" x14ac:dyDescent="0.35">
      <c r="B59" s="84"/>
      <c r="C59" s="85"/>
      <c r="D59" s="86"/>
      <c r="E59" s="87"/>
      <c r="F59" s="88"/>
      <c r="G59" s="88"/>
      <c r="H59" s="88"/>
      <c r="I59" s="89">
        <f>SUM(I55:I58)</f>
        <v>0</v>
      </c>
      <c r="J59" s="136">
        <f>SUM(J55:J58)</f>
        <v>0</v>
      </c>
      <c r="K59" s="238"/>
      <c r="L59" s="239"/>
      <c r="M59" s="239"/>
      <c r="N59" s="240"/>
      <c r="O59" s="240"/>
      <c r="P59" s="240"/>
      <c r="Q59" s="240"/>
      <c r="R59" s="240"/>
      <c r="S59" s="239"/>
    </row>
    <row r="60" spans="2:19" ht="29" x14ac:dyDescent="0.35">
      <c r="B60" s="93" t="s">
        <v>97</v>
      </c>
      <c r="C60" s="8" t="s">
        <v>54</v>
      </c>
      <c r="D60" s="55" t="s">
        <v>71</v>
      </c>
      <c r="E60" s="56">
        <v>0</v>
      </c>
      <c r="F60" s="68" t="s">
        <v>109</v>
      </c>
      <c r="G60" s="69"/>
      <c r="H60" s="69"/>
      <c r="I60" s="21">
        <f t="shared" si="17"/>
        <v>0</v>
      </c>
      <c r="J60" s="134">
        <f t="shared" si="18"/>
        <v>0</v>
      </c>
      <c r="K60" s="238">
        <f>L60+M60+N60+O60+P60+Q60+R60</f>
        <v>0</v>
      </c>
      <c r="L60" s="239"/>
      <c r="M60" s="239"/>
      <c r="N60" s="240"/>
      <c r="O60" s="240"/>
      <c r="P60" s="240">
        <v>0</v>
      </c>
      <c r="Q60" s="240"/>
      <c r="R60" s="240"/>
      <c r="S60" s="239"/>
    </row>
    <row r="61" spans="2:19" ht="15" thickBot="1" x14ac:dyDescent="0.35">
      <c r="B61" s="84"/>
      <c r="C61" s="85"/>
      <c r="D61" s="86"/>
      <c r="E61" s="87"/>
      <c r="F61" s="88"/>
      <c r="G61" s="88"/>
      <c r="H61" s="88"/>
      <c r="I61" s="89">
        <f>I60</f>
        <v>0</v>
      </c>
      <c r="J61" s="136">
        <f>J60</f>
        <v>0</v>
      </c>
      <c r="K61" s="238"/>
      <c r="L61" s="239"/>
      <c r="M61" s="239"/>
      <c r="N61" s="240"/>
      <c r="O61" s="240"/>
      <c r="P61" s="240"/>
      <c r="Q61" s="240"/>
      <c r="R61" s="240"/>
      <c r="S61" s="239"/>
    </row>
    <row r="62" spans="2:19" ht="30.75" customHeight="1" x14ac:dyDescent="0.35">
      <c r="B62" s="3" t="s">
        <v>93</v>
      </c>
      <c r="C62" s="8" t="s">
        <v>103</v>
      </c>
      <c r="D62" s="55" t="s">
        <v>107</v>
      </c>
      <c r="E62" s="56">
        <v>20</v>
      </c>
      <c r="F62" s="68" t="s">
        <v>104</v>
      </c>
      <c r="G62" s="69"/>
      <c r="H62" s="69"/>
      <c r="I62" s="21">
        <f>E62*G62</f>
        <v>0</v>
      </c>
      <c r="J62" s="134">
        <f>E62*H62</f>
        <v>0</v>
      </c>
      <c r="K62" s="238"/>
      <c r="L62" s="239"/>
      <c r="M62" s="239"/>
      <c r="N62" s="240"/>
      <c r="O62" s="240"/>
      <c r="P62" s="240"/>
      <c r="Q62" s="240"/>
      <c r="R62" s="240"/>
      <c r="S62" s="239"/>
    </row>
    <row r="63" spans="2:19" ht="30.75" customHeight="1" x14ac:dyDescent="0.35">
      <c r="B63" s="80"/>
      <c r="C63" s="219" t="s">
        <v>105</v>
      </c>
      <c r="D63" s="60" t="s">
        <v>106</v>
      </c>
      <c r="E63" s="220">
        <v>1</v>
      </c>
      <c r="F63" s="221" t="s">
        <v>1</v>
      </c>
      <c r="G63" s="222"/>
      <c r="H63" s="222"/>
      <c r="I63" s="217">
        <f>E63*G63</f>
        <v>0</v>
      </c>
      <c r="J63" s="218">
        <f>E63*H63</f>
        <v>0</v>
      </c>
      <c r="K63" s="238"/>
      <c r="L63" s="239"/>
      <c r="M63" s="239"/>
      <c r="N63" s="240"/>
      <c r="O63" s="240"/>
      <c r="P63" s="240"/>
      <c r="Q63" s="240"/>
      <c r="R63" s="240"/>
      <c r="S63" s="239"/>
    </row>
    <row r="64" spans="2:19" ht="30.75" customHeight="1" x14ac:dyDescent="0.35">
      <c r="B64" s="122"/>
      <c r="C64" s="9" t="s">
        <v>121</v>
      </c>
      <c r="D64" s="223" t="s">
        <v>122</v>
      </c>
      <c r="E64" s="128">
        <v>3</v>
      </c>
      <c r="F64" s="129" t="s">
        <v>123</v>
      </c>
      <c r="G64" s="71"/>
      <c r="H64" s="71"/>
      <c r="I64" s="10">
        <f>E64*G64</f>
        <v>0</v>
      </c>
      <c r="J64" s="10">
        <f>E64*H64</f>
        <v>0</v>
      </c>
      <c r="K64" s="238"/>
      <c r="L64" s="239"/>
      <c r="M64" s="239"/>
      <c r="N64" s="240"/>
      <c r="O64" s="240"/>
      <c r="P64" s="240"/>
      <c r="Q64" s="240"/>
      <c r="R64" s="240"/>
      <c r="S64" s="239"/>
    </row>
    <row r="65" spans="2:19" ht="43.75" customHeight="1" x14ac:dyDescent="0.35">
      <c r="B65" s="122"/>
      <c r="C65" s="9" t="s">
        <v>157</v>
      </c>
      <c r="D65" s="130" t="s">
        <v>158</v>
      </c>
      <c r="E65" s="128">
        <v>5</v>
      </c>
      <c r="F65" s="129" t="s">
        <v>1</v>
      </c>
      <c r="G65" s="71"/>
      <c r="H65" s="71"/>
      <c r="I65" s="10">
        <f>E65*G65</f>
        <v>0</v>
      </c>
      <c r="J65" s="10">
        <f>E65*H65</f>
        <v>0</v>
      </c>
      <c r="K65" s="238">
        <v>5</v>
      </c>
      <c r="L65" s="239"/>
      <c r="M65" s="239"/>
      <c r="N65" s="240"/>
      <c r="O65" s="240"/>
      <c r="P65" s="240"/>
      <c r="Q65" s="240"/>
      <c r="R65" s="240"/>
      <c r="S65" s="239">
        <v>5</v>
      </c>
    </row>
    <row r="66" spans="2:19" ht="15" thickBot="1" x14ac:dyDescent="0.35">
      <c r="B66" s="84"/>
      <c r="C66" s="85"/>
      <c r="D66" s="86"/>
      <c r="E66" s="87"/>
      <c r="F66" s="88"/>
      <c r="G66" s="88"/>
      <c r="H66" s="88"/>
      <c r="I66" s="89">
        <f>SUM(I62:I64)</f>
        <v>0</v>
      </c>
      <c r="J66" s="136">
        <f>SUM(J62:J64)</f>
        <v>0</v>
      </c>
      <c r="K66" s="238"/>
      <c r="L66" s="239"/>
      <c r="M66" s="239"/>
      <c r="N66" s="240"/>
      <c r="O66" s="240"/>
      <c r="P66" s="240"/>
      <c r="Q66" s="240"/>
      <c r="R66" s="240"/>
      <c r="S66" s="239"/>
    </row>
    <row r="67" spans="2:19" s="61" customFormat="1" ht="24.75" customHeight="1" thickBot="1" x14ac:dyDescent="0.4">
      <c r="B67" s="17" t="s">
        <v>27</v>
      </c>
      <c r="C67" s="19"/>
      <c r="D67" s="63"/>
      <c r="E67" s="63"/>
      <c r="F67" s="64"/>
      <c r="G67" s="64"/>
      <c r="H67" s="64"/>
      <c r="I67" s="16">
        <f>SUM(I66+I61+I59+I54+I40+I34+I30+I22)</f>
        <v>0</v>
      </c>
      <c r="J67" s="16">
        <f>SUM(J66+J61+J59+J54+J40+J34+J30+J22)</f>
        <v>0</v>
      </c>
      <c r="K67" s="238"/>
      <c r="L67" s="239"/>
      <c r="M67" s="239"/>
      <c r="N67" s="240"/>
      <c r="O67" s="240"/>
      <c r="P67" s="240"/>
      <c r="Q67" s="240"/>
      <c r="R67" s="240"/>
      <c r="S67" s="239"/>
    </row>
    <row r="68" spans="2:19" ht="15" thickBot="1" x14ac:dyDescent="0.4">
      <c r="B68" s="4"/>
      <c r="C68" s="12"/>
      <c r="D68" s="52"/>
      <c r="I68" s="13"/>
      <c r="J68" s="14"/>
      <c r="K68" s="238"/>
      <c r="L68" s="239"/>
      <c r="M68" s="239"/>
      <c r="N68" s="240"/>
      <c r="O68" s="240"/>
      <c r="P68" s="240"/>
      <c r="Q68" s="240"/>
      <c r="R68" s="240"/>
      <c r="S68" s="239"/>
    </row>
    <row r="69" spans="2:19" s="61" customFormat="1" ht="24.75" customHeight="1" thickBot="1" x14ac:dyDescent="0.4">
      <c r="B69" s="17" t="s">
        <v>28</v>
      </c>
      <c r="C69" s="18"/>
      <c r="D69" s="62"/>
      <c r="E69" s="63"/>
      <c r="F69" s="64"/>
      <c r="G69" s="64"/>
      <c r="H69" s="64"/>
      <c r="I69" s="16">
        <f>I67+I16</f>
        <v>0</v>
      </c>
      <c r="J69" s="16">
        <f>J67+J16</f>
        <v>0</v>
      </c>
      <c r="K69" s="238"/>
      <c r="L69" s="239"/>
      <c r="M69" s="239"/>
      <c r="N69" s="240"/>
      <c r="O69" s="240"/>
      <c r="P69" s="240"/>
      <c r="Q69" s="240"/>
      <c r="R69" s="240"/>
      <c r="S69" s="239"/>
    </row>
    <row r="70" spans="2:19" x14ac:dyDescent="0.35">
      <c r="C70" s="12"/>
      <c r="F70" s="77"/>
      <c r="G70" s="77"/>
      <c r="H70" s="78"/>
      <c r="I70" s="77"/>
      <c r="J70" s="78"/>
    </row>
    <row r="71" spans="2:19" x14ac:dyDescent="0.35">
      <c r="C71" s="12"/>
      <c r="F71" s="77"/>
      <c r="G71" s="77"/>
      <c r="H71" s="78"/>
      <c r="I71" s="77"/>
      <c r="J71" s="78"/>
    </row>
    <row r="72" spans="2:19" x14ac:dyDescent="0.35">
      <c r="C72" s="12"/>
    </row>
    <row r="73" spans="2:19" x14ac:dyDescent="0.35">
      <c r="C73" s="12"/>
    </row>
    <row r="74" spans="2:19" x14ac:dyDescent="0.35">
      <c r="C74" s="12"/>
    </row>
    <row r="75" spans="2:19" x14ac:dyDescent="0.35">
      <c r="C75" s="12"/>
    </row>
    <row r="76" spans="2:19" x14ac:dyDescent="0.35">
      <c r="C76" s="12"/>
    </row>
    <row r="77" spans="2:19" x14ac:dyDescent="0.35">
      <c r="C77" s="12"/>
    </row>
    <row r="78" spans="2:19" x14ac:dyDescent="0.35">
      <c r="C78" s="12"/>
    </row>
    <row r="79" spans="2:19" x14ac:dyDescent="0.35">
      <c r="C79" s="12"/>
    </row>
    <row r="80" spans="2:19" x14ac:dyDescent="0.35">
      <c r="C80" s="12"/>
    </row>
    <row r="81" spans="3:3" x14ac:dyDescent="0.35">
      <c r="C81" s="12"/>
    </row>
    <row r="82" spans="3:3" x14ac:dyDescent="0.35">
      <c r="C82" s="12"/>
    </row>
    <row r="83" spans="3:3" x14ac:dyDescent="0.35">
      <c r="C83" s="12"/>
    </row>
    <row r="84" spans="3:3" x14ac:dyDescent="0.35">
      <c r="C84" s="12"/>
    </row>
    <row r="85" spans="3:3" x14ac:dyDescent="0.35">
      <c r="C85" s="12"/>
    </row>
    <row r="86" spans="3:3" x14ac:dyDescent="0.35">
      <c r="C86" s="12"/>
    </row>
    <row r="87" spans="3:3" x14ac:dyDescent="0.35">
      <c r="C87" s="12"/>
    </row>
    <row r="88" spans="3:3" x14ac:dyDescent="0.35">
      <c r="C88" s="12"/>
    </row>
    <row r="89" spans="3:3" x14ac:dyDescent="0.35">
      <c r="C89" s="12"/>
    </row>
    <row r="90" spans="3:3" x14ac:dyDescent="0.35">
      <c r="C90" s="12"/>
    </row>
    <row r="91" spans="3:3" x14ac:dyDescent="0.35">
      <c r="C91" s="12"/>
    </row>
    <row r="92" spans="3:3" x14ac:dyDescent="0.35">
      <c r="C92" s="12"/>
    </row>
    <row r="93" spans="3:3" x14ac:dyDescent="0.35">
      <c r="C93" s="12"/>
    </row>
    <row r="94" spans="3:3" x14ac:dyDescent="0.35">
      <c r="C94" s="12"/>
    </row>
    <row r="95" spans="3:3" x14ac:dyDescent="0.35">
      <c r="C95" s="12"/>
    </row>
    <row r="96" spans="3:3" x14ac:dyDescent="0.35">
      <c r="C96" s="12"/>
    </row>
    <row r="97" spans="3:3" x14ac:dyDescent="0.35">
      <c r="C97" s="12"/>
    </row>
    <row r="98" spans="3:3" x14ac:dyDescent="0.35">
      <c r="C98" s="12"/>
    </row>
    <row r="99" spans="3:3" x14ac:dyDescent="0.35">
      <c r="C99" s="12"/>
    </row>
    <row r="100" spans="3:3" x14ac:dyDescent="0.35">
      <c r="C100" s="12"/>
    </row>
    <row r="101" spans="3:3" x14ac:dyDescent="0.35">
      <c r="C101" s="12"/>
    </row>
    <row r="102" spans="3:3" x14ac:dyDescent="0.35">
      <c r="C102" s="12"/>
    </row>
    <row r="103" spans="3:3" x14ac:dyDescent="0.35">
      <c r="C103" s="12"/>
    </row>
    <row r="104" spans="3:3" x14ac:dyDescent="0.35">
      <c r="C104" s="12"/>
    </row>
    <row r="105" spans="3:3" x14ac:dyDescent="0.35">
      <c r="C105" s="12"/>
    </row>
    <row r="106" spans="3:3" x14ac:dyDescent="0.35">
      <c r="C106" s="12"/>
    </row>
    <row r="107" spans="3:3" x14ac:dyDescent="0.35">
      <c r="C107" s="12"/>
    </row>
    <row r="108" spans="3:3" x14ac:dyDescent="0.35">
      <c r="C108" s="12"/>
    </row>
    <row r="109" spans="3:3" x14ac:dyDescent="0.35">
      <c r="C109" s="12"/>
    </row>
    <row r="110" spans="3:3" x14ac:dyDescent="0.35">
      <c r="C110" s="12"/>
    </row>
    <row r="111" spans="3:3" x14ac:dyDescent="0.35">
      <c r="C111" s="12"/>
    </row>
    <row r="112" spans="3:3" x14ac:dyDescent="0.35">
      <c r="C112" s="12"/>
    </row>
    <row r="113" spans="3:3" x14ac:dyDescent="0.35">
      <c r="C113" s="12"/>
    </row>
    <row r="114" spans="3:3" x14ac:dyDescent="0.35">
      <c r="C114" s="12"/>
    </row>
    <row r="115" spans="3:3" x14ac:dyDescent="0.35">
      <c r="C115" s="12"/>
    </row>
    <row r="116" spans="3:3" x14ac:dyDescent="0.35">
      <c r="C116" s="12"/>
    </row>
    <row r="117" spans="3:3" x14ac:dyDescent="0.35">
      <c r="C117" s="12"/>
    </row>
    <row r="118" spans="3:3" x14ac:dyDescent="0.35">
      <c r="C118" s="12"/>
    </row>
    <row r="119" spans="3:3" x14ac:dyDescent="0.35">
      <c r="C119" s="12"/>
    </row>
    <row r="120" spans="3:3" x14ac:dyDescent="0.35">
      <c r="C120" s="12"/>
    </row>
    <row r="121" spans="3:3" x14ac:dyDescent="0.35">
      <c r="C121" s="12"/>
    </row>
    <row r="122" spans="3:3" x14ac:dyDescent="0.35">
      <c r="C122" s="12"/>
    </row>
    <row r="123" spans="3:3" x14ac:dyDescent="0.35">
      <c r="C123" s="12"/>
    </row>
    <row r="124" spans="3:3" x14ac:dyDescent="0.35">
      <c r="C124" s="12"/>
    </row>
    <row r="125" spans="3:3" x14ac:dyDescent="0.35">
      <c r="C125" s="12"/>
    </row>
    <row r="126" spans="3:3" x14ac:dyDescent="0.35">
      <c r="C126" s="12"/>
    </row>
    <row r="127" spans="3:3" x14ac:dyDescent="0.35">
      <c r="C127" s="12"/>
    </row>
    <row r="128" spans="3:3" x14ac:dyDescent="0.35">
      <c r="C128" s="12"/>
    </row>
    <row r="129" spans="3:3" x14ac:dyDescent="0.35">
      <c r="C129" s="12"/>
    </row>
    <row r="130" spans="3:3" x14ac:dyDescent="0.35">
      <c r="C130" s="12"/>
    </row>
    <row r="131" spans="3:3" x14ac:dyDescent="0.35">
      <c r="C131" s="12"/>
    </row>
    <row r="132" spans="3:3" x14ac:dyDescent="0.35">
      <c r="C132" s="12"/>
    </row>
    <row r="133" spans="3:3" x14ac:dyDescent="0.35">
      <c r="C133" s="12"/>
    </row>
    <row r="134" spans="3:3" x14ac:dyDescent="0.35">
      <c r="C134" s="12"/>
    </row>
    <row r="135" spans="3:3" x14ac:dyDescent="0.35">
      <c r="C135" s="12"/>
    </row>
    <row r="136" spans="3:3" x14ac:dyDescent="0.35">
      <c r="C136" s="12"/>
    </row>
    <row r="137" spans="3:3" x14ac:dyDescent="0.35">
      <c r="C137" s="12"/>
    </row>
    <row r="138" spans="3:3" x14ac:dyDescent="0.35">
      <c r="C138" s="12"/>
    </row>
    <row r="139" spans="3:3" x14ac:dyDescent="0.35">
      <c r="C139" s="12"/>
    </row>
    <row r="140" spans="3:3" x14ac:dyDescent="0.35">
      <c r="C140" s="12"/>
    </row>
    <row r="141" spans="3:3" x14ac:dyDescent="0.35">
      <c r="C141" s="12"/>
    </row>
    <row r="142" spans="3:3" x14ac:dyDescent="0.35">
      <c r="C142" s="12"/>
    </row>
    <row r="143" spans="3:3" x14ac:dyDescent="0.35">
      <c r="C143" s="12"/>
    </row>
    <row r="144" spans="3:3" x14ac:dyDescent="0.35">
      <c r="C144" s="12"/>
    </row>
    <row r="145" spans="3:3" x14ac:dyDescent="0.35">
      <c r="C145" s="12"/>
    </row>
    <row r="146" spans="3:3" x14ac:dyDescent="0.35">
      <c r="C146" s="12"/>
    </row>
    <row r="147" spans="3:3" x14ac:dyDescent="0.35">
      <c r="C147" s="12"/>
    </row>
    <row r="148" spans="3:3" x14ac:dyDescent="0.35">
      <c r="C148" s="12"/>
    </row>
    <row r="149" spans="3:3" x14ac:dyDescent="0.35">
      <c r="C149" s="12"/>
    </row>
    <row r="150" spans="3:3" x14ac:dyDescent="0.35">
      <c r="C150" s="12"/>
    </row>
    <row r="151" spans="3:3" x14ac:dyDescent="0.35">
      <c r="C151" s="12"/>
    </row>
    <row r="152" spans="3:3" x14ac:dyDescent="0.35">
      <c r="C152" s="12"/>
    </row>
    <row r="153" spans="3:3" x14ac:dyDescent="0.35">
      <c r="C153" s="12"/>
    </row>
    <row r="154" spans="3:3" x14ac:dyDescent="0.35">
      <c r="C154" s="12"/>
    </row>
    <row r="155" spans="3:3" x14ac:dyDescent="0.35">
      <c r="C155" s="12"/>
    </row>
    <row r="156" spans="3:3" x14ac:dyDescent="0.35">
      <c r="C156" s="12"/>
    </row>
    <row r="157" spans="3:3" x14ac:dyDescent="0.35">
      <c r="C157" s="12"/>
    </row>
    <row r="158" spans="3:3" x14ac:dyDescent="0.35">
      <c r="C158" s="12"/>
    </row>
    <row r="159" spans="3:3" x14ac:dyDescent="0.35">
      <c r="C159" s="12"/>
    </row>
    <row r="160" spans="3:3" x14ac:dyDescent="0.35">
      <c r="C160" s="12"/>
    </row>
    <row r="161" spans="3:3" x14ac:dyDescent="0.35">
      <c r="C161" s="12"/>
    </row>
    <row r="162" spans="3:3" x14ac:dyDescent="0.35">
      <c r="C162" s="12"/>
    </row>
    <row r="163" spans="3:3" x14ac:dyDescent="0.35">
      <c r="C163" s="12"/>
    </row>
    <row r="164" spans="3:3" x14ac:dyDescent="0.35">
      <c r="C164" s="12"/>
    </row>
    <row r="165" spans="3:3" x14ac:dyDescent="0.35">
      <c r="C165" s="12"/>
    </row>
    <row r="166" spans="3:3" x14ac:dyDescent="0.35">
      <c r="C166" s="12"/>
    </row>
    <row r="167" spans="3:3" x14ac:dyDescent="0.35">
      <c r="C167" s="12"/>
    </row>
    <row r="168" spans="3:3" x14ac:dyDescent="0.35">
      <c r="C168" s="12"/>
    </row>
    <row r="169" spans="3:3" x14ac:dyDescent="0.35">
      <c r="C169" s="12"/>
    </row>
    <row r="170" spans="3:3" x14ac:dyDescent="0.35">
      <c r="C170" s="12"/>
    </row>
    <row r="171" spans="3:3" x14ac:dyDescent="0.35">
      <c r="C171" s="12"/>
    </row>
    <row r="172" spans="3:3" x14ac:dyDescent="0.35">
      <c r="C172" s="12"/>
    </row>
    <row r="173" spans="3:3" x14ac:dyDescent="0.35">
      <c r="C173" s="12"/>
    </row>
    <row r="174" spans="3:3" x14ac:dyDescent="0.35">
      <c r="C174" s="12"/>
    </row>
    <row r="175" spans="3:3" x14ac:dyDescent="0.35">
      <c r="C175" s="12"/>
    </row>
    <row r="176" spans="3:3" x14ac:dyDescent="0.35">
      <c r="C176" s="12"/>
    </row>
    <row r="177" spans="3:3" x14ac:dyDescent="0.35">
      <c r="C177" s="12"/>
    </row>
    <row r="178" spans="3:3" x14ac:dyDescent="0.35">
      <c r="C178" s="12"/>
    </row>
    <row r="179" spans="3:3" x14ac:dyDescent="0.35">
      <c r="C179" s="12"/>
    </row>
    <row r="180" spans="3:3" x14ac:dyDescent="0.35">
      <c r="C180" s="12"/>
    </row>
    <row r="181" spans="3:3" x14ac:dyDescent="0.35">
      <c r="C181" s="12"/>
    </row>
    <row r="182" spans="3:3" x14ac:dyDescent="0.35">
      <c r="C182" s="12"/>
    </row>
    <row r="183" spans="3:3" x14ac:dyDescent="0.35">
      <c r="C183" s="12"/>
    </row>
    <row r="184" spans="3:3" x14ac:dyDescent="0.35">
      <c r="C184" s="12"/>
    </row>
    <row r="185" spans="3:3" x14ac:dyDescent="0.35">
      <c r="C185" s="12"/>
    </row>
    <row r="186" spans="3:3" x14ac:dyDescent="0.35">
      <c r="C186" s="12"/>
    </row>
    <row r="187" spans="3:3" x14ac:dyDescent="0.35">
      <c r="C187" s="12"/>
    </row>
    <row r="188" spans="3:3" x14ac:dyDescent="0.35">
      <c r="C188" s="12"/>
    </row>
    <row r="189" spans="3:3" x14ac:dyDescent="0.35">
      <c r="C189" s="12"/>
    </row>
    <row r="190" spans="3:3" x14ac:dyDescent="0.35">
      <c r="C190" s="12"/>
    </row>
    <row r="191" spans="3:3" x14ac:dyDescent="0.35">
      <c r="C191" s="12"/>
    </row>
    <row r="192" spans="3:3" x14ac:dyDescent="0.35">
      <c r="C192" s="12"/>
    </row>
    <row r="193" spans="3:3" x14ac:dyDescent="0.35">
      <c r="C193" s="12"/>
    </row>
    <row r="194" spans="3:3" x14ac:dyDescent="0.35">
      <c r="C194" s="12"/>
    </row>
    <row r="195" spans="3:3" x14ac:dyDescent="0.35">
      <c r="C195" s="12"/>
    </row>
    <row r="196" spans="3:3" x14ac:dyDescent="0.35">
      <c r="C196" s="12"/>
    </row>
    <row r="197" spans="3:3" x14ac:dyDescent="0.35">
      <c r="C197" s="12"/>
    </row>
    <row r="198" spans="3:3" x14ac:dyDescent="0.35">
      <c r="C198" s="12"/>
    </row>
    <row r="199" spans="3:3" x14ac:dyDescent="0.35">
      <c r="C199" s="12"/>
    </row>
    <row r="200" spans="3:3" x14ac:dyDescent="0.35">
      <c r="C200" s="12"/>
    </row>
    <row r="201" spans="3:3" x14ac:dyDescent="0.35">
      <c r="C201" s="12"/>
    </row>
    <row r="202" spans="3:3" x14ac:dyDescent="0.35">
      <c r="C202" s="12"/>
    </row>
    <row r="203" spans="3:3" x14ac:dyDescent="0.35">
      <c r="C203" s="12"/>
    </row>
    <row r="204" spans="3:3" x14ac:dyDescent="0.35">
      <c r="C204" s="12"/>
    </row>
    <row r="205" spans="3:3" x14ac:dyDescent="0.35">
      <c r="C205" s="12"/>
    </row>
    <row r="206" spans="3:3" x14ac:dyDescent="0.35">
      <c r="C206" s="12"/>
    </row>
    <row r="207" spans="3:3" x14ac:dyDescent="0.35">
      <c r="C207" s="12"/>
    </row>
    <row r="208" spans="3:3" x14ac:dyDescent="0.35">
      <c r="C208" s="12"/>
    </row>
    <row r="209" spans="3:3" x14ac:dyDescent="0.35">
      <c r="C209" s="12"/>
    </row>
    <row r="210" spans="3:3" x14ac:dyDescent="0.35">
      <c r="C210" s="12"/>
    </row>
    <row r="211" spans="3:3" x14ac:dyDescent="0.35">
      <c r="C211" s="12"/>
    </row>
    <row r="212" spans="3:3" x14ac:dyDescent="0.35">
      <c r="C212" s="12"/>
    </row>
    <row r="213" spans="3:3" x14ac:dyDescent="0.35">
      <c r="C213" s="12"/>
    </row>
    <row r="214" spans="3:3" x14ac:dyDescent="0.35">
      <c r="C214" s="12"/>
    </row>
    <row r="215" spans="3:3" x14ac:dyDescent="0.35">
      <c r="C215" s="12"/>
    </row>
    <row r="216" spans="3:3" x14ac:dyDescent="0.35">
      <c r="C216" s="12"/>
    </row>
    <row r="217" spans="3:3" x14ac:dyDescent="0.35">
      <c r="C217" s="12"/>
    </row>
    <row r="218" spans="3:3" x14ac:dyDescent="0.35">
      <c r="C218" s="12"/>
    </row>
    <row r="219" spans="3:3" x14ac:dyDescent="0.35">
      <c r="C219" s="12"/>
    </row>
    <row r="220" spans="3:3" x14ac:dyDescent="0.35">
      <c r="C220" s="12"/>
    </row>
    <row r="221" spans="3:3" x14ac:dyDescent="0.35">
      <c r="C221" s="12"/>
    </row>
    <row r="222" spans="3:3" x14ac:dyDescent="0.35">
      <c r="C222" s="12"/>
    </row>
    <row r="223" spans="3:3" x14ac:dyDescent="0.35">
      <c r="C223" s="12"/>
    </row>
    <row r="224" spans="3:3" x14ac:dyDescent="0.35">
      <c r="C224" s="12"/>
    </row>
    <row r="225" spans="3:3" x14ac:dyDescent="0.35">
      <c r="C225" s="12"/>
    </row>
    <row r="226" spans="3:3" x14ac:dyDescent="0.35">
      <c r="C226" s="12"/>
    </row>
    <row r="227" spans="3:3" x14ac:dyDescent="0.35">
      <c r="C227" s="12"/>
    </row>
    <row r="228" spans="3:3" x14ac:dyDescent="0.35">
      <c r="C228" s="12"/>
    </row>
    <row r="229" spans="3:3" x14ac:dyDescent="0.35">
      <c r="C229" s="12"/>
    </row>
    <row r="230" spans="3:3" x14ac:dyDescent="0.35">
      <c r="C230" s="12"/>
    </row>
    <row r="231" spans="3:3" x14ac:dyDescent="0.35">
      <c r="C231" s="12"/>
    </row>
    <row r="232" spans="3:3" x14ac:dyDescent="0.35">
      <c r="C232" s="12"/>
    </row>
    <row r="233" spans="3:3" x14ac:dyDescent="0.35">
      <c r="C233" s="12"/>
    </row>
    <row r="234" spans="3:3" x14ac:dyDescent="0.35">
      <c r="C234" s="12"/>
    </row>
    <row r="235" spans="3:3" x14ac:dyDescent="0.35">
      <c r="C235" s="12"/>
    </row>
    <row r="236" spans="3:3" x14ac:dyDescent="0.35">
      <c r="C236" s="12"/>
    </row>
    <row r="237" spans="3:3" x14ac:dyDescent="0.35">
      <c r="C237" s="12"/>
    </row>
    <row r="238" spans="3:3" x14ac:dyDescent="0.35">
      <c r="C238" s="12"/>
    </row>
    <row r="239" spans="3:3" x14ac:dyDescent="0.35">
      <c r="C239" s="12"/>
    </row>
    <row r="240" spans="3:3" x14ac:dyDescent="0.35">
      <c r="C240" s="12"/>
    </row>
    <row r="241" spans="3:3" x14ac:dyDescent="0.35">
      <c r="C241" s="12"/>
    </row>
    <row r="242" spans="3:3" x14ac:dyDescent="0.35">
      <c r="C242" s="12"/>
    </row>
    <row r="243" spans="3:3" x14ac:dyDescent="0.35">
      <c r="C243" s="12"/>
    </row>
    <row r="244" spans="3:3" x14ac:dyDescent="0.35">
      <c r="C244" s="12"/>
    </row>
    <row r="245" spans="3:3" x14ac:dyDescent="0.35">
      <c r="C245" s="12"/>
    </row>
    <row r="246" spans="3:3" x14ac:dyDescent="0.35">
      <c r="C246" s="12"/>
    </row>
    <row r="247" spans="3:3" x14ac:dyDescent="0.35">
      <c r="C247" s="12"/>
    </row>
    <row r="248" spans="3:3" x14ac:dyDescent="0.35">
      <c r="C248" s="12"/>
    </row>
    <row r="249" spans="3:3" x14ac:dyDescent="0.35">
      <c r="C249" s="12"/>
    </row>
    <row r="250" spans="3:3" x14ac:dyDescent="0.35">
      <c r="C250" s="12"/>
    </row>
    <row r="251" spans="3:3" x14ac:dyDescent="0.35">
      <c r="C251" s="12"/>
    </row>
    <row r="252" spans="3:3" x14ac:dyDescent="0.35">
      <c r="C252" s="12"/>
    </row>
    <row r="253" spans="3:3" x14ac:dyDescent="0.35">
      <c r="C253" s="12"/>
    </row>
    <row r="254" spans="3:3" x14ac:dyDescent="0.35">
      <c r="C254" s="12"/>
    </row>
    <row r="255" spans="3:3" x14ac:dyDescent="0.35">
      <c r="C255" s="12"/>
    </row>
    <row r="256" spans="3:3" x14ac:dyDescent="0.35">
      <c r="C256" s="12"/>
    </row>
    <row r="257" spans="3:3" x14ac:dyDescent="0.35">
      <c r="C257" s="12"/>
    </row>
    <row r="258" spans="3:3" x14ac:dyDescent="0.35">
      <c r="C258" s="12"/>
    </row>
    <row r="259" spans="3:3" x14ac:dyDescent="0.35">
      <c r="C259" s="12"/>
    </row>
    <row r="260" spans="3:3" x14ac:dyDescent="0.35">
      <c r="C260" s="12"/>
    </row>
    <row r="261" spans="3:3" x14ac:dyDescent="0.35">
      <c r="C261" s="12"/>
    </row>
    <row r="262" spans="3:3" x14ac:dyDescent="0.35">
      <c r="C262" s="12"/>
    </row>
    <row r="263" spans="3:3" x14ac:dyDescent="0.35">
      <c r="C263" s="12"/>
    </row>
    <row r="264" spans="3:3" x14ac:dyDescent="0.35">
      <c r="C264" s="12"/>
    </row>
    <row r="265" spans="3:3" x14ac:dyDescent="0.35">
      <c r="C265" s="12"/>
    </row>
    <row r="266" spans="3:3" x14ac:dyDescent="0.35">
      <c r="C266" s="12"/>
    </row>
    <row r="267" spans="3:3" x14ac:dyDescent="0.35">
      <c r="C267" s="12"/>
    </row>
    <row r="268" spans="3:3" x14ac:dyDescent="0.35">
      <c r="C268" s="12"/>
    </row>
    <row r="269" spans="3:3" x14ac:dyDescent="0.35">
      <c r="C269" s="12"/>
    </row>
    <row r="270" spans="3:3" x14ac:dyDescent="0.35">
      <c r="C270" s="12"/>
    </row>
    <row r="271" spans="3:3" x14ac:dyDescent="0.35">
      <c r="C271" s="12"/>
    </row>
    <row r="272" spans="3:3" x14ac:dyDescent="0.35">
      <c r="C272" s="12"/>
    </row>
    <row r="273" spans="3:3" x14ac:dyDescent="0.35">
      <c r="C273" s="12"/>
    </row>
    <row r="274" spans="3:3" x14ac:dyDescent="0.35">
      <c r="C274" s="12"/>
    </row>
    <row r="275" spans="3:3" x14ac:dyDescent="0.35">
      <c r="C275" s="12"/>
    </row>
    <row r="276" spans="3:3" x14ac:dyDescent="0.35">
      <c r="C276" s="12"/>
    </row>
    <row r="277" spans="3:3" x14ac:dyDescent="0.35">
      <c r="C277" s="12"/>
    </row>
    <row r="278" spans="3:3" x14ac:dyDescent="0.35">
      <c r="C278" s="12"/>
    </row>
    <row r="279" spans="3:3" x14ac:dyDescent="0.35">
      <c r="C279" s="12"/>
    </row>
    <row r="280" spans="3:3" x14ac:dyDescent="0.35">
      <c r="C280" s="12"/>
    </row>
    <row r="281" spans="3:3" x14ac:dyDescent="0.35">
      <c r="C281" s="12"/>
    </row>
    <row r="282" spans="3:3" x14ac:dyDescent="0.35">
      <c r="C282" s="12"/>
    </row>
    <row r="283" spans="3:3" x14ac:dyDescent="0.35">
      <c r="C283" s="12"/>
    </row>
    <row r="284" spans="3:3" x14ac:dyDescent="0.35">
      <c r="C284" s="12"/>
    </row>
    <row r="285" spans="3:3" x14ac:dyDescent="0.35">
      <c r="C285" s="12"/>
    </row>
    <row r="286" spans="3:3" x14ac:dyDescent="0.35">
      <c r="C286" s="12"/>
    </row>
    <row r="287" spans="3:3" x14ac:dyDescent="0.35">
      <c r="C287" s="12"/>
    </row>
    <row r="288" spans="3:3" x14ac:dyDescent="0.35">
      <c r="C288" s="12"/>
    </row>
    <row r="289" spans="3:3" x14ac:dyDescent="0.35">
      <c r="C289" s="12"/>
    </row>
    <row r="290" spans="3:3" x14ac:dyDescent="0.35">
      <c r="C290" s="12"/>
    </row>
    <row r="291" spans="3:3" x14ac:dyDescent="0.35">
      <c r="C291" s="12"/>
    </row>
    <row r="292" spans="3:3" x14ac:dyDescent="0.35">
      <c r="C292" s="12"/>
    </row>
    <row r="293" spans="3:3" x14ac:dyDescent="0.35">
      <c r="C293" s="12"/>
    </row>
    <row r="294" spans="3:3" x14ac:dyDescent="0.35">
      <c r="C294" s="12"/>
    </row>
    <row r="295" spans="3:3" x14ac:dyDescent="0.35">
      <c r="C295" s="12"/>
    </row>
    <row r="296" spans="3:3" x14ac:dyDescent="0.35">
      <c r="C296" s="12"/>
    </row>
    <row r="297" spans="3:3" x14ac:dyDescent="0.35">
      <c r="C297" s="12"/>
    </row>
    <row r="298" spans="3:3" x14ac:dyDescent="0.35">
      <c r="C298" s="12"/>
    </row>
    <row r="299" spans="3:3" x14ac:dyDescent="0.35">
      <c r="C299" s="12"/>
    </row>
    <row r="300" spans="3:3" x14ac:dyDescent="0.35">
      <c r="C300" s="12"/>
    </row>
    <row r="301" spans="3:3" x14ac:dyDescent="0.35">
      <c r="C301" s="12"/>
    </row>
    <row r="302" spans="3:3" x14ac:dyDescent="0.35">
      <c r="C302" s="12"/>
    </row>
    <row r="303" spans="3:3" x14ac:dyDescent="0.35">
      <c r="C303" s="12"/>
    </row>
    <row r="304" spans="3:3" x14ac:dyDescent="0.35">
      <c r="C304" s="12"/>
    </row>
    <row r="305" spans="3:3" x14ac:dyDescent="0.35">
      <c r="C305" s="12"/>
    </row>
    <row r="306" spans="3:3" x14ac:dyDescent="0.35">
      <c r="C306" s="12"/>
    </row>
    <row r="307" spans="3:3" x14ac:dyDescent="0.35">
      <c r="C307" s="12"/>
    </row>
    <row r="308" spans="3:3" x14ac:dyDescent="0.35">
      <c r="C308" s="12"/>
    </row>
    <row r="309" spans="3:3" x14ac:dyDescent="0.35">
      <c r="C309" s="12"/>
    </row>
    <row r="310" spans="3:3" x14ac:dyDescent="0.35">
      <c r="C310" s="12"/>
    </row>
    <row r="311" spans="3:3" x14ac:dyDescent="0.35">
      <c r="C311" s="12"/>
    </row>
    <row r="312" spans="3:3" x14ac:dyDescent="0.35">
      <c r="C312" s="12"/>
    </row>
    <row r="313" spans="3:3" x14ac:dyDescent="0.35">
      <c r="C313" s="12"/>
    </row>
    <row r="314" spans="3:3" x14ac:dyDescent="0.35">
      <c r="C314" s="12"/>
    </row>
    <row r="315" spans="3:3" x14ac:dyDescent="0.35">
      <c r="C315" s="12"/>
    </row>
    <row r="316" spans="3:3" x14ac:dyDescent="0.35">
      <c r="C316" s="12"/>
    </row>
    <row r="317" spans="3:3" x14ac:dyDescent="0.35">
      <c r="C317" s="12"/>
    </row>
    <row r="318" spans="3:3" x14ac:dyDescent="0.35">
      <c r="C318" s="12"/>
    </row>
    <row r="319" spans="3:3" x14ac:dyDescent="0.35">
      <c r="C319" s="12"/>
    </row>
    <row r="320" spans="3:3" x14ac:dyDescent="0.35">
      <c r="C320" s="12"/>
    </row>
    <row r="321" spans="3:3" x14ac:dyDescent="0.35">
      <c r="C321" s="12"/>
    </row>
    <row r="322" spans="3:3" x14ac:dyDescent="0.35">
      <c r="C322" s="12"/>
    </row>
    <row r="323" spans="3:3" x14ac:dyDescent="0.35">
      <c r="C323" s="12"/>
    </row>
    <row r="324" spans="3:3" x14ac:dyDescent="0.35">
      <c r="C324" s="12"/>
    </row>
    <row r="325" spans="3:3" x14ac:dyDescent="0.35">
      <c r="C325" s="12"/>
    </row>
    <row r="326" spans="3:3" x14ac:dyDescent="0.35">
      <c r="C326" s="12"/>
    </row>
  </sheetData>
  <mergeCells count="13">
    <mergeCell ref="B6:B7"/>
    <mergeCell ref="G18:H18"/>
    <mergeCell ref="I18:J18"/>
    <mergeCell ref="D18:D19"/>
    <mergeCell ref="E18:F19"/>
    <mergeCell ref="D6:D7"/>
    <mergeCell ref="E6:F7"/>
    <mergeCell ref="G6:H6"/>
    <mergeCell ref="I6:J6"/>
    <mergeCell ref="B18:B19"/>
    <mergeCell ref="C18:C19"/>
    <mergeCell ref="C6:C7"/>
    <mergeCell ref="B8:B15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0" fitToHeight="2" orientation="portrait" horizontalDpi="300" verticalDpi="300" r:id="rId1"/>
  <headerFooter>
    <oddHeader>&amp;LFővárosi Vízművek Zrt. Ferihegyi úti gépház rekonstrukciója  
&amp;C
ÁRAZATLAN KÖLTSÉGVETÉS
ÖSSZES HELYISÉG&amp;RÉPÍTÉSI  MUNKÁK</oddHeader>
    <oddFooter>&amp;R&amp;P</oddFooter>
  </headerFooter>
  <ignoredErrors>
    <ignoredError sqref="I30:J30 I22:J22 I54:J54 I34:J34 I40:J40 I59:J59 I61:J61" formula="1"/>
    <ignoredError sqref="C60 C57:C58 C55:C56 C47:C53 C31:C33 C62:C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főösszesítő</vt:lpstr>
      <vt:lpstr>Összesítő</vt:lpstr>
      <vt:lpstr>helyiségenként</vt:lpstr>
      <vt:lpstr>ÖSSZES HELYISÉG_MUNKANEMENKÉNT</vt:lpstr>
      <vt:lpstr>helyiségenként!Nyomtatási_cím</vt:lpstr>
      <vt:lpstr>főösszesítő!Nyomtatási_terület</vt:lpstr>
      <vt:lpstr>helyiségenként!Nyomtatási_terület</vt:lpstr>
      <vt:lpstr>'ÖSSZES HELYISÉG_MUNKANEMENKÉNT'!Nyomtatási_terület</vt:lpstr>
      <vt:lpstr>Összesítő!Nyomtatási_terület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Nyáry Zsuzsanna</dc:creator>
  <cp:lastModifiedBy>Bányainé Molnár Edina</cp:lastModifiedBy>
  <cp:lastPrinted>2018-05-11T07:13:13Z</cp:lastPrinted>
  <dcterms:created xsi:type="dcterms:W3CDTF">2017-05-09T16:26:27Z</dcterms:created>
  <dcterms:modified xsi:type="dcterms:W3CDTF">2018-05-11T08:40:06Z</dcterms:modified>
</cp:coreProperties>
</file>